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اجتماع ملس الإدارة الرابع 2022م\"/>
    </mc:Choice>
  </mc:AlternateContent>
  <xr:revisionPtr revIDLastSave="0" documentId="8_{A937FF86-6D1F-499F-BC9D-0F978D745E69}" xr6:coauthVersionLast="47" xr6:coauthVersionMax="47" xr10:uidLastSave="{00000000-0000-0000-0000-000000000000}"/>
  <bookViews>
    <workbookView xWindow="-120" yWindow="-120" windowWidth="20730" windowHeight="11160" xr2:uid="{CE7B9A2B-70CF-46C9-8225-0B2057426099}"/>
  </bookViews>
  <sheets>
    <sheet name="الخطة التشغيلية 2023م " sheetId="1" r:id="rId1"/>
    <sheet name="الموازنة التقديرية 2023م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D35" i="2"/>
  <c r="D36" i="2"/>
  <c r="D37" i="2"/>
  <c r="D38" i="2"/>
  <c r="D39" i="2"/>
  <c r="D40" i="2"/>
  <c r="D41" i="2"/>
  <c r="D42" i="2"/>
  <c r="D33" i="2"/>
  <c r="D53" i="2"/>
  <c r="E53" i="2" s="1"/>
  <c r="D51" i="2"/>
  <c r="D50" i="2"/>
  <c r="D48" i="2"/>
  <c r="E48" i="2" s="1"/>
  <c r="D46" i="2"/>
  <c r="D45" i="2"/>
  <c r="D44" i="2"/>
  <c r="D31" i="2"/>
  <c r="D30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4" i="2"/>
  <c r="D13" i="2"/>
  <c r="D12" i="2"/>
  <c r="D11" i="2"/>
  <c r="D10" i="2"/>
  <c r="D9" i="2"/>
  <c r="D8" i="2"/>
  <c r="D7" i="2"/>
  <c r="E30" i="2" l="1"/>
  <c r="E33" i="2"/>
  <c r="E44" i="2"/>
  <c r="E50" i="2"/>
  <c r="E7" i="2"/>
  <c r="E16" i="2"/>
  <c r="F7" i="2" l="1"/>
</calcChain>
</file>

<file path=xl/sharedStrings.xml><?xml version="1.0" encoding="utf-8"?>
<sst xmlns="http://schemas.openxmlformats.org/spreadsheetml/2006/main" count="219" uniqueCount="174">
  <si>
    <r>
      <t>الخطة التشغيلية لجمعية بدار للعام</t>
    </r>
    <r>
      <rPr>
        <sz val="72"/>
        <rFont val="Sakkal Majalla"/>
      </rPr>
      <t xml:space="preserve"> </t>
    </r>
    <r>
      <rPr>
        <sz val="72"/>
        <color theme="0"/>
        <rFont val="Sakkal Majalla"/>
      </rPr>
      <t xml:space="preserve">2023م </t>
    </r>
  </si>
  <si>
    <t xml:space="preserve">المجال </t>
  </si>
  <si>
    <t xml:space="preserve">وزن المجال </t>
  </si>
  <si>
    <t>الهدف الاستراتيجي</t>
  </si>
  <si>
    <t xml:space="preserve">وزن الهدف </t>
  </si>
  <si>
    <t>المبادرة</t>
  </si>
  <si>
    <t xml:space="preserve">وزن المبادرة </t>
  </si>
  <si>
    <t>المؤشر</t>
  </si>
  <si>
    <t xml:space="preserve">وزن المؤشر </t>
  </si>
  <si>
    <t>المستهدف</t>
  </si>
  <si>
    <t xml:space="preserve">مؤشرات التتبع الربعي </t>
  </si>
  <si>
    <t>مسمى البرنامج / المشروع</t>
  </si>
  <si>
    <t>زمن التنفيذ</t>
  </si>
  <si>
    <t>الإدارة المنفذة</t>
  </si>
  <si>
    <t xml:space="preserve">الميزانية </t>
  </si>
  <si>
    <t>المتابعة والتقييم</t>
  </si>
  <si>
    <t>أسباب عدم التنفيذ</t>
  </si>
  <si>
    <t xml:space="preserve">تقرير الإنجاز </t>
  </si>
  <si>
    <t>Q1</t>
  </si>
  <si>
    <t>Q2</t>
  </si>
  <si>
    <t>Q3</t>
  </si>
  <si>
    <t>Q4</t>
  </si>
  <si>
    <t>أداة التحقق</t>
  </si>
  <si>
    <t>نفذ</t>
  </si>
  <si>
    <t>لم ينفذ</t>
  </si>
  <si>
    <t xml:space="preserve">الخدمات والبرامج </t>
  </si>
  <si>
    <t xml:space="preserve">بناء وتنمية قدرات الشباب </t>
  </si>
  <si>
    <t xml:space="preserve">التأهيل على سوق العمل </t>
  </si>
  <si>
    <t xml:space="preserve">عدد المستفيدين في برامج التأهيل </t>
  </si>
  <si>
    <t xml:space="preserve">1- التأهيل على مهارات العمل الحر( ( حرف ، أول ريال) </t>
  </si>
  <si>
    <t>إدارة المشاريع</t>
  </si>
  <si>
    <t xml:space="preserve">استبانة التسجيل / كشف الحضور / تقرير المشروع </t>
  </si>
  <si>
    <t xml:space="preserve">نسبة الحاصلين على شهادات مهنية </t>
  </si>
  <si>
    <t>نسبة الداخلين لسوق العمل</t>
  </si>
  <si>
    <t>2- التأهيل على الشهادات الاحترافية (مشروع إدارة المشاريع الاحترافية ( PMdpro )</t>
  </si>
  <si>
    <t xml:space="preserve">تعزيز الهوية والقيم </t>
  </si>
  <si>
    <t xml:space="preserve">عدد القيم المستهدفة </t>
  </si>
  <si>
    <t xml:space="preserve">قيمة المبادرة </t>
  </si>
  <si>
    <t>تقرير احصائيات المستفيدين ومواقع التواصل</t>
  </si>
  <si>
    <t xml:space="preserve">عدد المستفيدين </t>
  </si>
  <si>
    <t xml:space="preserve">قيمة المسؤولية </t>
  </si>
  <si>
    <t xml:space="preserve">المهارات الحياتية </t>
  </si>
  <si>
    <t>نسبة تمكن الشباب من المهارات المستهدفة</t>
  </si>
  <si>
    <t xml:space="preserve">رصين </t>
  </si>
  <si>
    <t xml:space="preserve">عدد المشاركين في البرامج التطويرية </t>
  </si>
  <si>
    <t>فنار</t>
  </si>
  <si>
    <t xml:space="preserve">تمكين الشباب في صناعة وقيادة المبادرات </t>
  </si>
  <si>
    <t xml:space="preserve">نشر ثقافة المبادرة </t>
  </si>
  <si>
    <t>عدد المستفيدين من برامج الجمعية</t>
  </si>
  <si>
    <t>حاضنة المشاريع</t>
  </si>
  <si>
    <t xml:space="preserve">تأهيل وتمكين </t>
  </si>
  <si>
    <t>عدد المبادرات المصممة من قبل الشباب</t>
  </si>
  <si>
    <t xml:space="preserve">بادر </t>
  </si>
  <si>
    <t xml:space="preserve">عدد المشاركين في قيادة المبادرات </t>
  </si>
  <si>
    <t>متكأ</t>
  </si>
  <si>
    <t xml:space="preserve">تقرير المشروع / موقع متكأ </t>
  </si>
  <si>
    <t>تكوين البيئات الحاضنة</t>
  </si>
  <si>
    <t>عدد المبادرات التي تم احتضانها</t>
  </si>
  <si>
    <t>أفلاك</t>
  </si>
  <si>
    <t>عدد البيئات الحاضنة  المستدامة</t>
  </si>
  <si>
    <t>حاضنة طوق</t>
  </si>
  <si>
    <t xml:space="preserve">خطة تكوين الحاضنة </t>
  </si>
  <si>
    <t xml:space="preserve">الاستدامة المالية </t>
  </si>
  <si>
    <t xml:space="preserve">تحقيق الاستدامة المالية </t>
  </si>
  <si>
    <t xml:space="preserve">عدد مصادر الدخل الجديد </t>
  </si>
  <si>
    <t xml:space="preserve">تفعيل خطة الاستدامة المالية </t>
  </si>
  <si>
    <t xml:space="preserve">فريق الاستدامة </t>
  </si>
  <si>
    <t xml:space="preserve">خطة تنمية الموارد المالية </t>
  </si>
  <si>
    <t xml:space="preserve">عدد الوسائل المستخدمة </t>
  </si>
  <si>
    <t>نسبة الترشيد</t>
  </si>
  <si>
    <t xml:space="preserve"> الموارد البشرية</t>
  </si>
  <si>
    <t xml:space="preserve">استقطاب وتأهيل كوادر بشرية ذات كفاءة وفاعلية </t>
  </si>
  <si>
    <t xml:space="preserve">فريق عمل محترف </t>
  </si>
  <si>
    <t xml:space="preserve">عدد الوظائف المستهدفة </t>
  </si>
  <si>
    <t xml:space="preserve">التدريب التعاوني </t>
  </si>
  <si>
    <t xml:space="preserve">الإدارة التنفيذية </t>
  </si>
  <si>
    <t xml:space="preserve">تقرير التدريب التعاوني </t>
  </si>
  <si>
    <t>عدد البرامج التأهيلية لكل موظف</t>
  </si>
  <si>
    <t>خطة التطوير الشخصية لكل موظف (ماهر)</t>
  </si>
  <si>
    <t xml:space="preserve">التقرير التطويري للموظفين </t>
  </si>
  <si>
    <t xml:space="preserve"> الشراكات </t>
  </si>
  <si>
    <t xml:space="preserve">بناء شراكات استراتيجية فاعلة </t>
  </si>
  <si>
    <t xml:space="preserve">شركاء بدار </t>
  </si>
  <si>
    <t>عدد الشراكات الجديدة</t>
  </si>
  <si>
    <t xml:space="preserve">خطة الشراكات المجتمعية </t>
  </si>
  <si>
    <t>الإدارة التنفيذية</t>
  </si>
  <si>
    <t>عدد الشراكات الموقعه</t>
  </si>
  <si>
    <t>نسبة الشراكات الفاعلة</t>
  </si>
  <si>
    <t xml:space="preserve">التطوع </t>
  </si>
  <si>
    <t xml:space="preserve">توفير فرص تطوعية للاستفادة </t>
  </si>
  <si>
    <t xml:space="preserve">وحدة التطوع </t>
  </si>
  <si>
    <t xml:space="preserve">عدد الفرص التطوعية </t>
  </si>
  <si>
    <t>خطة التطوع</t>
  </si>
  <si>
    <t xml:space="preserve">مديرة التطوع </t>
  </si>
  <si>
    <t>منصة التطوع / أداة التطوع</t>
  </si>
  <si>
    <t xml:space="preserve">عدد المتطوعين الدائمين </t>
  </si>
  <si>
    <t xml:space="preserve">عدد الفرق التطوعية </t>
  </si>
  <si>
    <t xml:space="preserve">عدد المتطوعين </t>
  </si>
  <si>
    <t>العائد من التطوع</t>
  </si>
  <si>
    <t>السمعة</t>
  </si>
  <si>
    <t xml:space="preserve">بناء صورة اجابية عن الجمعية </t>
  </si>
  <si>
    <t xml:space="preserve">بناء الصورة الإيجابية  </t>
  </si>
  <si>
    <t>نسبة قياس رضى المستفيدين</t>
  </si>
  <si>
    <t>برنامج تفعيل الأيام العالمية</t>
  </si>
  <si>
    <t xml:space="preserve">التقرير السنوي </t>
  </si>
  <si>
    <t xml:space="preserve">المشاركة في المناسبات الوطنية </t>
  </si>
  <si>
    <t xml:space="preserve">بناء خطة الصورة الذهنية  </t>
  </si>
  <si>
    <t xml:space="preserve">خطة الصورة الذهنية </t>
  </si>
  <si>
    <t xml:space="preserve">التميز المؤسسي </t>
  </si>
  <si>
    <t xml:space="preserve">تحقيق التمييزالمؤسسي في الجمعية </t>
  </si>
  <si>
    <t>تميز</t>
  </si>
  <si>
    <t xml:space="preserve">عدد شهادات التميز </t>
  </si>
  <si>
    <t>شهادة المنظمة الموثوقة</t>
  </si>
  <si>
    <t xml:space="preserve">الاجتياز والحصول على الشهادة  </t>
  </si>
  <si>
    <t>نسبة التحسن في درجة الحوكمة</t>
  </si>
  <si>
    <t>الحوكمة</t>
  </si>
  <si>
    <t xml:space="preserve">المراجع الداخلي </t>
  </si>
  <si>
    <t xml:space="preserve">تقرير الحوكمة </t>
  </si>
  <si>
    <t xml:space="preserve">الأتمتة </t>
  </si>
  <si>
    <t xml:space="preserve">أتمتت عمليات وخدمات الجمعية </t>
  </si>
  <si>
    <t xml:space="preserve">التحول الرقمي </t>
  </si>
  <si>
    <t>عدد الأنظمة التقنية المستخدمة في أعمال وخدمات الجمعية</t>
  </si>
  <si>
    <t xml:space="preserve">برنامج التحول التقني </t>
  </si>
  <si>
    <t xml:space="preserve">تقرير البرنامج </t>
  </si>
  <si>
    <t xml:space="preserve">الموازنة التقديرية لجمعية بدار للعام 2023م </t>
  </si>
  <si>
    <t xml:space="preserve">المصروفات العمومية والإدارية </t>
  </si>
  <si>
    <t xml:space="preserve">البند </t>
  </si>
  <si>
    <t xml:space="preserve">الرواتب </t>
  </si>
  <si>
    <t xml:space="preserve">التكلفة </t>
  </si>
  <si>
    <t xml:space="preserve">الوحدة </t>
  </si>
  <si>
    <t xml:space="preserve">الإجمالي </t>
  </si>
  <si>
    <t xml:space="preserve">إجمالي البنود </t>
  </si>
  <si>
    <t xml:space="preserve">إجمالي تكاليف الوحدات </t>
  </si>
  <si>
    <t xml:space="preserve">المدير التنفيذي </t>
  </si>
  <si>
    <t xml:space="preserve">مدير المشاريع </t>
  </si>
  <si>
    <t xml:space="preserve">مدير وحدة التطوع </t>
  </si>
  <si>
    <t xml:space="preserve">مسؤول الشؤون الإدارية </t>
  </si>
  <si>
    <t xml:space="preserve">المحاسب المالي </t>
  </si>
  <si>
    <t>تنمية الموارد</t>
  </si>
  <si>
    <t>اخصائي برامج</t>
  </si>
  <si>
    <t xml:space="preserve">العامل </t>
  </si>
  <si>
    <t xml:space="preserve">المصروفات التشغيلية </t>
  </si>
  <si>
    <t xml:space="preserve">ايجار مقر الجمعية </t>
  </si>
  <si>
    <t xml:space="preserve">التأمينات  الاجتماعية </t>
  </si>
  <si>
    <t xml:space="preserve">التأمين الصحي </t>
  </si>
  <si>
    <t xml:space="preserve">الصيانة </t>
  </si>
  <si>
    <t>هاتف انترنت جوال</t>
  </si>
  <si>
    <t xml:space="preserve">البوفية </t>
  </si>
  <si>
    <t xml:space="preserve">الضيافة </t>
  </si>
  <si>
    <t xml:space="preserve">الكهرباء </t>
  </si>
  <si>
    <t xml:space="preserve">القرطاسيات </t>
  </si>
  <si>
    <t xml:space="preserve">المحروقات </t>
  </si>
  <si>
    <t xml:space="preserve">تجديد إقامة عامل </t>
  </si>
  <si>
    <t xml:space="preserve">أدوات النظافة </t>
  </si>
  <si>
    <t xml:space="preserve">تشغيل العقار </t>
  </si>
  <si>
    <t xml:space="preserve">مصروفات العمليات الداخلية </t>
  </si>
  <si>
    <t>مكتب إدارة المشاريع  (التميز المؤسسي)</t>
  </si>
  <si>
    <t xml:space="preserve">الخدمات التقنية </t>
  </si>
  <si>
    <t xml:space="preserve">وحدة المشاريع </t>
  </si>
  <si>
    <t xml:space="preserve">متكأ </t>
  </si>
  <si>
    <t xml:space="preserve">حاضنة المشاريع المجتمعية </t>
  </si>
  <si>
    <t xml:space="preserve">أفلاك </t>
  </si>
  <si>
    <t xml:space="preserve">فنار </t>
  </si>
  <si>
    <t xml:space="preserve">التأهيل على إدارة المشاريع التنموية </t>
  </si>
  <si>
    <t xml:space="preserve">حرف </t>
  </si>
  <si>
    <t xml:space="preserve">التعلم والنمو </t>
  </si>
  <si>
    <t>برنامج التطوير الداخلي للموظفين</t>
  </si>
  <si>
    <t xml:space="preserve">المشاركات الخارجية </t>
  </si>
  <si>
    <t>تشغيل الوحدة</t>
  </si>
  <si>
    <t xml:space="preserve">الصورة الإيجابية </t>
  </si>
  <si>
    <t xml:space="preserve">برنامج تفعيل الأيام العالمية </t>
  </si>
  <si>
    <t xml:space="preserve">المناسبات الوطنية  </t>
  </si>
  <si>
    <t xml:space="preserve">الإعلام </t>
  </si>
  <si>
    <t xml:space="preserve">تصميم وإدارة ونشرالمحتوى الإعلامي للجمعية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</si>
</sst>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2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48"/>
      <color theme="0"/>
      <name val="Sakkal Majalla"/>
    </font>
    <font>
      <b/>
      <sz val="36"/>
      <color theme="0"/>
      <name val="Sakkal Majalla"/>
    </font>
    <font>
      <sz val="72"/>
      <color theme="0"/>
      <name val="Sakkal Majalla"/>
    </font>
    <font>
      <sz val="48"/>
      <color theme="0"/>
      <name val="Sakkal Majalla"/>
    </font>
    <font>
      <sz val="36"/>
      <name val="Sakkal Majalla"/>
    </font>
    <font>
      <b/>
      <sz val="72"/>
      <name val="Sakkal Majalla"/>
    </font>
    <font>
      <b/>
      <sz val="36"/>
      <name val="Sakkal Majalla"/>
    </font>
    <font>
      <b/>
      <sz val="36"/>
      <color rgb="FFFF0000"/>
      <name val="Sakkal Majalla"/>
    </font>
    <font>
      <sz val="28"/>
      <color theme="1"/>
      <name val="Arial"/>
      <family val="2"/>
      <scheme val="minor"/>
    </font>
    <font>
      <sz val="36"/>
      <color theme="1"/>
      <name val="Arial"/>
      <family val="2"/>
      <scheme val="minor"/>
    </font>
    <font>
      <sz val="36"/>
      <color theme="1"/>
      <name val="Sakkal Majalla"/>
    </font>
    <font>
      <sz val="11"/>
      <name val="Arial"/>
      <family val="2"/>
      <scheme val="minor"/>
    </font>
    <font>
      <b/>
      <sz val="26"/>
      <color theme="1"/>
      <name val="Sakkal Majalla"/>
    </font>
    <font>
      <sz val="26"/>
      <color theme="1"/>
      <name val="Sakkal Majalla"/>
    </font>
    <font>
      <sz val="18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  <font>
      <sz val="26"/>
      <name val="Sakkal Majalla"/>
    </font>
    <font>
      <sz val="20"/>
      <color theme="1"/>
      <name val="Arial"/>
      <family val="2"/>
      <scheme val="minor"/>
    </font>
    <font>
      <sz val="72"/>
      <name val="Sakkal Majalla"/>
    </font>
  </fonts>
  <fills count="2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7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 readingOrder="1"/>
    </xf>
    <xf numFmtId="9" fontId="8" fillId="4" borderId="3" xfId="0" applyNumberFormat="1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9" fontId="8" fillId="3" borderId="3" xfId="0" applyNumberFormat="1" applyFont="1" applyFill="1" applyBorder="1" applyAlignment="1">
      <alignment horizontal="center" vertical="center" wrapText="1" readingOrder="1"/>
    </xf>
    <xf numFmtId="0" fontId="8" fillId="3" borderId="8" xfId="0" applyFont="1" applyFill="1" applyBorder="1" applyAlignment="1">
      <alignment horizontal="center" vertical="center" wrapText="1" readingOrder="2"/>
    </xf>
    <xf numFmtId="9" fontId="8" fillId="6" borderId="3" xfId="0" applyNumberFormat="1" applyFont="1" applyFill="1" applyBorder="1" applyAlignment="1">
      <alignment horizontal="center" vertical="center" wrapText="1" readingOrder="2"/>
    </xf>
    <xf numFmtId="9" fontId="8" fillId="6" borderId="3" xfId="2" applyFont="1" applyFill="1" applyBorder="1" applyAlignment="1">
      <alignment horizontal="center" vertical="center" wrapText="1" readingOrder="1"/>
    </xf>
    <xf numFmtId="0" fontId="8" fillId="6" borderId="3" xfId="0" applyFont="1" applyFill="1" applyBorder="1" applyAlignment="1">
      <alignment horizontal="center" vertical="center" wrapText="1" readingOrder="1"/>
    </xf>
    <xf numFmtId="0" fontId="8" fillId="6" borderId="3" xfId="0" applyFont="1" applyFill="1" applyBorder="1" applyAlignment="1">
      <alignment horizontal="center" vertical="center" wrapText="1" readingOrder="2"/>
    </xf>
    <xf numFmtId="0" fontId="8" fillId="7" borderId="3" xfId="0" applyFont="1" applyFill="1" applyBorder="1" applyAlignment="1">
      <alignment horizontal="center" vertical="center" wrapText="1" readingOrder="2"/>
    </xf>
    <xf numFmtId="9" fontId="8" fillId="7" borderId="3" xfId="2" applyFont="1" applyFill="1" applyBorder="1" applyAlignment="1">
      <alignment horizontal="center" vertical="center" wrapText="1" readingOrder="1"/>
    </xf>
    <xf numFmtId="0" fontId="8" fillId="8" borderId="3" xfId="0" applyFont="1" applyFill="1" applyBorder="1" applyAlignment="1">
      <alignment horizontal="center" vertical="center" wrapText="1" readingOrder="1"/>
    </xf>
    <xf numFmtId="9" fontId="8" fillId="8" borderId="3" xfId="2" applyFont="1" applyFill="1" applyBorder="1" applyAlignment="1">
      <alignment horizontal="center" vertical="center" wrapText="1" readingOrder="1"/>
    </xf>
    <xf numFmtId="0" fontId="8" fillId="10" borderId="2" xfId="0" applyFont="1" applyFill="1" applyBorder="1" applyAlignment="1">
      <alignment horizontal="center" vertical="center" wrapText="1" readingOrder="1"/>
    </xf>
    <xf numFmtId="0" fontId="8" fillId="10" borderId="7" xfId="0" applyFont="1" applyFill="1" applyBorder="1" applyAlignment="1">
      <alignment horizontal="center" vertical="center" wrapText="1" readingOrder="2"/>
    </xf>
    <xf numFmtId="9" fontId="8" fillId="10" borderId="7" xfId="0" applyNumberFormat="1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2"/>
    </xf>
    <xf numFmtId="9" fontId="8" fillId="0" borderId="7" xfId="0" applyNumberFormat="1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9" fontId="8" fillId="0" borderId="3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9" fontId="8" fillId="0" borderId="2" xfId="0" applyNumberFormat="1" applyFont="1" applyBorder="1" applyAlignment="1">
      <alignment horizontal="center" vertical="center" wrapText="1" readingOrder="1"/>
    </xf>
    <xf numFmtId="9" fontId="7" fillId="11" borderId="7" xfId="2" applyFont="1" applyFill="1" applyBorder="1" applyAlignment="1">
      <alignment horizontal="center" vertical="center" textRotation="90" wrapText="1"/>
    </xf>
    <xf numFmtId="9" fontId="8" fillId="8" borderId="2" xfId="2" applyFont="1" applyFill="1" applyBorder="1" applyAlignment="1">
      <alignment horizontal="center" vertical="center" wrapText="1" readingOrder="1"/>
    </xf>
    <xf numFmtId="0" fontId="8" fillId="7" borderId="2" xfId="0" applyFont="1" applyFill="1" applyBorder="1" applyAlignment="1">
      <alignment horizontal="center" vertical="center" wrapText="1" readingOrder="2"/>
    </xf>
    <xf numFmtId="9" fontId="8" fillId="7" borderId="2" xfId="2" applyFont="1" applyFill="1" applyBorder="1" applyAlignment="1">
      <alignment horizontal="center" vertical="center" wrapText="1" readingOrder="1"/>
    </xf>
    <xf numFmtId="0" fontId="8" fillId="8" borderId="2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2"/>
    </xf>
    <xf numFmtId="9" fontId="8" fillId="3" borderId="7" xfId="0" applyNumberFormat="1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 readingOrder="2"/>
    </xf>
    <xf numFmtId="9" fontId="8" fillId="4" borderId="7" xfId="0" applyNumberFormat="1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9" fontId="6" fillId="4" borderId="7" xfId="0" applyNumberFormat="1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8" fillId="9" borderId="3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12" borderId="3" xfId="0" applyFill="1" applyBorder="1"/>
    <xf numFmtId="0" fontId="0" fillId="0" borderId="3" xfId="0" applyBorder="1"/>
    <xf numFmtId="0" fontId="0" fillId="12" borderId="3" xfId="0" applyFill="1" applyBorder="1" applyAlignment="1">
      <alignment horizontal="center"/>
    </xf>
    <xf numFmtId="0" fontId="8" fillId="3" borderId="2" xfId="0" applyFont="1" applyFill="1" applyBorder="1" applyAlignment="1">
      <alignment vertical="center" wrapText="1" readingOrder="2"/>
    </xf>
    <xf numFmtId="0" fontId="0" fillId="0" borderId="2" xfId="0" applyBorder="1"/>
    <xf numFmtId="0" fontId="0" fillId="12" borderId="2" xfId="0" applyFill="1" applyBorder="1"/>
    <xf numFmtId="0" fontId="6" fillId="4" borderId="7" xfId="0" applyFont="1" applyFill="1" applyBorder="1" applyAlignment="1">
      <alignment vertical="center" wrapText="1" readingOrder="1"/>
    </xf>
    <xf numFmtId="0" fontId="6" fillId="4" borderId="2" xfId="0" applyFont="1" applyFill="1" applyBorder="1" applyAlignment="1">
      <alignment vertical="center" wrapText="1" readingOrder="1"/>
    </xf>
    <xf numFmtId="0" fontId="6" fillId="3" borderId="7" xfId="0" applyFont="1" applyFill="1" applyBorder="1" applyAlignment="1">
      <alignment vertical="center" wrapText="1" readingOrder="1"/>
    </xf>
    <xf numFmtId="0" fontId="6" fillId="3" borderId="2" xfId="0" applyFont="1" applyFill="1" applyBorder="1" applyAlignment="1">
      <alignment vertical="center" wrapText="1" readingOrder="1"/>
    </xf>
    <xf numFmtId="0" fontId="0" fillId="13" borderId="3" xfId="0" applyFill="1" applyBorder="1"/>
    <xf numFmtId="0" fontId="8" fillId="10" borderId="3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vertical="center" wrapText="1" readingOrder="1"/>
    </xf>
    <xf numFmtId="0" fontId="6" fillId="6" borderId="3" xfId="0" applyFont="1" applyFill="1" applyBorder="1" applyAlignment="1">
      <alignment horizontal="center" vertical="center" readingOrder="1"/>
    </xf>
    <xf numFmtId="0" fontId="6" fillId="6" borderId="3" xfId="0" applyFont="1" applyFill="1" applyBorder="1" applyAlignment="1">
      <alignment horizontal="center" vertical="center" wrapText="1" readingOrder="2"/>
    </xf>
    <xf numFmtId="0" fontId="0" fillId="6" borderId="3" xfId="0" applyFill="1" applyBorder="1"/>
    <xf numFmtId="165" fontId="6" fillId="9" borderId="3" xfId="1" applyNumberFormat="1" applyFont="1" applyFill="1" applyBorder="1" applyAlignment="1">
      <alignment horizontal="center" vertical="center" wrapText="1" readingOrder="1"/>
    </xf>
    <xf numFmtId="0" fontId="0" fillId="14" borderId="3" xfId="0" applyFill="1" applyBorder="1"/>
    <xf numFmtId="0" fontId="0" fillId="2" borderId="3" xfId="0" applyFill="1" applyBorder="1"/>
    <xf numFmtId="0" fontId="12" fillId="14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readingOrder="1"/>
    </xf>
    <xf numFmtId="0" fontId="6" fillId="11" borderId="3" xfId="0" applyFont="1" applyFill="1" applyBorder="1" applyAlignment="1">
      <alignment horizontal="center" vertical="center" wrapText="1" readingOrder="1"/>
    </xf>
    <xf numFmtId="9" fontId="6" fillId="11" borderId="3" xfId="0" applyNumberFormat="1" applyFont="1" applyFill="1" applyBorder="1" applyAlignment="1">
      <alignment horizontal="center" vertical="center" wrapText="1" readingOrder="1"/>
    </xf>
    <xf numFmtId="0" fontId="8" fillId="11" borderId="3" xfId="0" applyFont="1" applyFill="1" applyBorder="1" applyAlignment="1">
      <alignment horizontal="center" vertical="center" wrapText="1" readingOrder="2"/>
    </xf>
    <xf numFmtId="9" fontId="8" fillId="11" borderId="3" xfId="2" applyFont="1" applyFill="1" applyBorder="1" applyAlignment="1">
      <alignment horizontal="center" vertical="center" wrapText="1" readingOrder="1"/>
    </xf>
    <xf numFmtId="0" fontId="8" fillId="11" borderId="3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/>
    </xf>
    <xf numFmtId="165" fontId="6" fillId="11" borderId="3" xfId="1" applyNumberFormat="1" applyFont="1" applyFill="1" applyBorder="1" applyAlignment="1">
      <alignment horizontal="center" vertical="center" wrapText="1" readingOrder="1"/>
    </xf>
    <xf numFmtId="0" fontId="6" fillId="10" borderId="3" xfId="0" applyFont="1" applyFill="1" applyBorder="1" applyAlignment="1">
      <alignment horizontal="center" vertical="center" wrapText="1" readingOrder="2"/>
    </xf>
    <xf numFmtId="0" fontId="7" fillId="11" borderId="7" xfId="0" applyFont="1" applyFill="1" applyBorder="1" applyAlignment="1">
      <alignment horizontal="center" vertical="center" textRotation="90" wrapText="1"/>
    </xf>
    <xf numFmtId="0" fontId="8" fillId="11" borderId="7" xfId="0" applyFont="1" applyFill="1" applyBorder="1" applyAlignment="1">
      <alignment horizontal="center" vertical="center" textRotation="90" wrapText="1"/>
    </xf>
    <xf numFmtId="9" fontId="8" fillId="11" borderId="3" xfId="0" applyNumberFormat="1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9" fontId="9" fillId="3" borderId="3" xfId="0" applyNumberFormat="1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9" fillId="6" borderId="3" xfId="0" applyFont="1" applyFill="1" applyBorder="1" applyAlignment="1">
      <alignment horizontal="center" vertical="center" wrapText="1" readingOrder="1"/>
    </xf>
    <xf numFmtId="0" fontId="9" fillId="7" borderId="3" xfId="0" applyFont="1" applyFill="1" applyBorder="1" applyAlignment="1">
      <alignment horizontal="center" vertical="center" wrapText="1" readingOrder="1"/>
    </xf>
    <xf numFmtId="0" fontId="9" fillId="8" borderId="3" xfId="0" applyFont="1" applyFill="1" applyBorder="1" applyAlignment="1">
      <alignment horizontal="center" vertical="center" wrapText="1" readingOrder="1"/>
    </xf>
    <xf numFmtId="0" fontId="9" fillId="11" borderId="3" xfId="0" applyFont="1" applyFill="1" applyBorder="1" applyAlignment="1">
      <alignment horizontal="center" vertical="center" wrapText="1" readingOrder="1"/>
    </xf>
    <xf numFmtId="0" fontId="15" fillId="18" borderId="3" xfId="0" applyFont="1" applyFill="1" applyBorder="1"/>
    <xf numFmtId="0" fontId="15" fillId="18" borderId="3" xfId="0" applyFont="1" applyFill="1" applyBorder="1" applyAlignment="1">
      <alignment horizontal="center"/>
    </xf>
    <xf numFmtId="0" fontId="15" fillId="0" borderId="3" xfId="0" applyFont="1" applyBorder="1"/>
    <xf numFmtId="0" fontId="15" fillId="19" borderId="3" xfId="0" applyFont="1" applyFill="1" applyBorder="1"/>
    <xf numFmtId="0" fontId="15" fillId="19" borderId="3" xfId="0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5" fillId="20" borderId="3" xfId="0" applyFont="1" applyFill="1" applyBorder="1"/>
    <xf numFmtId="0" fontId="15" fillId="20" borderId="3" xfId="0" applyFont="1" applyFill="1" applyBorder="1" applyAlignment="1">
      <alignment horizontal="center"/>
    </xf>
    <xf numFmtId="0" fontId="15" fillId="13" borderId="3" xfId="0" applyFont="1" applyFill="1" applyBorder="1"/>
    <xf numFmtId="0" fontId="15" fillId="6" borderId="3" xfId="0" applyFont="1" applyFill="1" applyBorder="1"/>
    <xf numFmtId="0" fontId="15" fillId="6" borderId="3" xfId="0" applyFont="1" applyFill="1" applyBorder="1" applyAlignment="1">
      <alignment horizontal="center"/>
    </xf>
    <xf numFmtId="3" fontId="15" fillId="0" borderId="3" xfId="0" applyNumberFormat="1" applyFont="1" applyBorder="1"/>
    <xf numFmtId="3" fontId="15" fillId="0" borderId="2" xfId="0" applyNumberFormat="1" applyFont="1" applyBorder="1"/>
    <xf numFmtId="0" fontId="15" fillId="0" borderId="7" xfId="0" applyFont="1" applyBorder="1"/>
    <xf numFmtId="3" fontId="15" fillId="0" borderId="7" xfId="0" applyNumberFormat="1" applyFont="1" applyBorder="1"/>
    <xf numFmtId="0" fontId="15" fillId="8" borderId="0" xfId="0" applyFont="1" applyFill="1"/>
    <xf numFmtId="0" fontId="15" fillId="8" borderId="1" xfId="0" applyFont="1" applyFill="1" applyBorder="1"/>
    <xf numFmtId="0" fontId="15" fillId="8" borderId="1" xfId="0" applyFont="1" applyFill="1" applyBorder="1" applyAlignment="1">
      <alignment horizontal="center"/>
    </xf>
    <xf numFmtId="0" fontId="15" fillId="21" borderId="0" xfId="0" applyFont="1" applyFill="1"/>
    <xf numFmtId="0" fontId="15" fillId="21" borderId="7" xfId="0" applyFont="1" applyFill="1" applyBorder="1"/>
    <xf numFmtId="0" fontId="15" fillId="21" borderId="7" xfId="0" applyFont="1" applyFill="1" applyBorder="1" applyAlignment="1">
      <alignment horizontal="center"/>
    </xf>
    <xf numFmtId="3" fontId="15" fillId="13" borderId="3" xfId="0" applyNumberFormat="1" applyFont="1" applyFill="1" applyBorder="1"/>
    <xf numFmtId="0" fontId="15" fillId="22" borderId="0" xfId="0" applyFont="1" applyFill="1"/>
    <xf numFmtId="3" fontId="15" fillId="22" borderId="7" xfId="0" applyNumberFormat="1" applyFont="1" applyFill="1" applyBorder="1"/>
    <xf numFmtId="0" fontId="18" fillId="22" borderId="7" xfId="0" applyFont="1" applyFill="1" applyBorder="1" applyAlignment="1">
      <alignment horizontal="center" vertical="center"/>
    </xf>
    <xf numFmtId="3" fontId="15" fillId="13" borderId="7" xfId="0" applyNumberFormat="1" applyFont="1" applyFill="1" applyBorder="1"/>
    <xf numFmtId="0" fontId="15" fillId="10" borderId="0" xfId="0" applyFont="1" applyFill="1"/>
    <xf numFmtId="0" fontId="15" fillId="10" borderId="7" xfId="0" applyFont="1" applyFill="1" applyBorder="1"/>
    <xf numFmtId="0" fontId="15" fillId="10" borderId="7" xfId="0" applyFont="1" applyFill="1" applyBorder="1" applyAlignment="1">
      <alignment horizontal="center"/>
    </xf>
    <xf numFmtId="0" fontId="15" fillId="13" borderId="7" xfId="0" applyFont="1" applyFill="1" applyBorder="1"/>
    <xf numFmtId="0" fontId="17" fillId="0" borderId="3" xfId="0" applyFont="1" applyBorder="1" applyAlignment="1">
      <alignment horizontal="center" vertical="center"/>
    </xf>
    <xf numFmtId="3" fontId="19" fillId="13" borderId="3" xfId="0" applyNumberFormat="1" applyFont="1" applyFill="1" applyBorder="1"/>
    <xf numFmtId="9" fontId="9" fillId="3" borderId="3" xfId="2" applyFont="1" applyFill="1" applyBorder="1" applyAlignment="1">
      <alignment horizontal="center" vertical="center" wrapText="1" readingOrder="1"/>
    </xf>
    <xf numFmtId="9" fontId="9" fillId="0" borderId="3" xfId="0" applyNumberFormat="1" applyFont="1" applyBorder="1" applyAlignment="1">
      <alignment horizontal="center" vertical="center" wrapText="1" readingOrder="1"/>
    </xf>
    <xf numFmtId="9" fontId="9" fillId="7" borderId="3" xfId="2" applyFont="1" applyFill="1" applyBorder="1" applyAlignment="1">
      <alignment horizontal="center" vertical="center" wrapText="1" readingOrder="1"/>
    </xf>
    <xf numFmtId="3" fontId="9" fillId="8" borderId="3" xfId="0" applyNumberFormat="1" applyFont="1" applyFill="1" applyBorder="1" applyAlignment="1">
      <alignment horizontal="center" vertical="center" wrapText="1" readingOrder="1"/>
    </xf>
    <xf numFmtId="9" fontId="9" fillId="9" borderId="3" xfId="0" applyNumberFormat="1" applyFont="1" applyFill="1" applyBorder="1" applyAlignment="1">
      <alignment horizontal="center" vertical="center" wrapText="1" readingOrder="1"/>
    </xf>
    <xf numFmtId="0" fontId="9" fillId="10" borderId="3" xfId="0" applyFont="1" applyFill="1" applyBorder="1" applyAlignment="1">
      <alignment horizontal="center" vertical="center" wrapText="1" readingOrder="1"/>
    </xf>
    <xf numFmtId="9" fontId="9" fillId="10" borderId="3" xfId="0" applyNumberFormat="1" applyFont="1" applyFill="1" applyBorder="1" applyAlignment="1">
      <alignment horizontal="center" vertical="center" wrapText="1" readingOrder="1"/>
    </xf>
    <xf numFmtId="0" fontId="15" fillId="18" borderId="8" xfId="0" applyFont="1" applyFill="1" applyBorder="1"/>
    <xf numFmtId="0" fontId="15" fillId="0" borderId="8" xfId="0" applyFont="1" applyBorder="1"/>
    <xf numFmtId="0" fontId="15" fillId="19" borderId="8" xfId="0" applyFont="1" applyFill="1" applyBorder="1"/>
    <xf numFmtId="0" fontId="15" fillId="20" borderId="8" xfId="0" applyFont="1" applyFill="1" applyBorder="1"/>
    <xf numFmtId="0" fontId="15" fillId="0" borderId="10" xfId="0" applyFont="1" applyBorder="1" applyAlignment="1">
      <alignment horizontal="right"/>
    </xf>
    <xf numFmtId="0" fontId="15" fillId="6" borderId="8" xfId="0" applyFont="1" applyFill="1" applyBorder="1"/>
    <xf numFmtId="0" fontId="15" fillId="0" borderId="5" xfId="0" applyFont="1" applyBorder="1"/>
    <xf numFmtId="0" fontId="15" fillId="0" borderId="10" xfId="0" applyFont="1" applyBorder="1"/>
    <xf numFmtId="0" fontId="4" fillId="2" borderId="3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1"/>
    </xf>
    <xf numFmtId="9" fontId="8" fillId="3" borderId="7" xfId="2" applyFont="1" applyFill="1" applyBorder="1" applyAlignment="1">
      <alignment horizontal="center" vertical="center" wrapText="1" readingOrder="1"/>
    </xf>
    <xf numFmtId="9" fontId="8" fillId="3" borderId="3" xfId="2" applyFont="1" applyFill="1" applyBorder="1" applyAlignment="1">
      <alignment horizontal="center" vertical="center" wrapText="1" readingOrder="1"/>
    </xf>
    <xf numFmtId="0" fontId="8" fillId="3" borderId="3" xfId="2" applyNumberFormat="1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1"/>
    </xf>
    <xf numFmtId="0" fontId="8" fillId="7" borderId="3" xfId="0" applyFont="1" applyFill="1" applyBorder="1" applyAlignment="1">
      <alignment horizontal="center" vertical="center" wrapText="1" readingOrder="1"/>
    </xf>
    <xf numFmtId="3" fontId="8" fillId="8" borderId="2" xfId="0" applyNumberFormat="1" applyFont="1" applyFill="1" applyBorder="1" applyAlignment="1">
      <alignment horizontal="center" vertical="center" wrapText="1" readingOrder="1"/>
    </xf>
    <xf numFmtId="3" fontId="8" fillId="8" borderId="3" xfId="0" applyNumberFormat="1" applyFont="1" applyFill="1" applyBorder="1" applyAlignment="1">
      <alignment horizontal="center" vertical="center" wrapText="1" readingOrder="1"/>
    </xf>
    <xf numFmtId="0" fontId="8" fillId="10" borderId="7" xfId="0" applyFont="1" applyFill="1" applyBorder="1" applyAlignment="1">
      <alignment horizontal="center" vertical="center" wrapText="1" readingOrder="1"/>
    </xf>
    <xf numFmtId="9" fontId="8" fillId="10" borderId="3" xfId="0" applyNumberFormat="1" applyFont="1" applyFill="1" applyBorder="1" applyAlignment="1">
      <alignment horizontal="center" vertical="center" wrapText="1" readingOrder="1"/>
    </xf>
    <xf numFmtId="0" fontId="8" fillId="13" borderId="3" xfId="0" applyFont="1" applyFill="1" applyBorder="1" applyAlignment="1">
      <alignment horizontal="center" vertical="center" wrapText="1" readingOrder="1"/>
    </xf>
    <xf numFmtId="9" fontId="8" fillId="4" borderId="1" xfId="0" applyNumberFormat="1" applyFont="1" applyFill="1" applyBorder="1" applyAlignment="1">
      <alignment horizontal="center" vertical="center" wrapText="1" readingOrder="1"/>
    </xf>
    <xf numFmtId="165" fontId="6" fillId="6" borderId="3" xfId="1" applyNumberFormat="1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3" fontId="8" fillId="4" borderId="3" xfId="0" applyNumberFormat="1" applyFont="1" applyFill="1" applyBorder="1" applyAlignment="1">
      <alignment horizontal="center" vertical="center" wrapText="1" readingOrder="1"/>
    </xf>
    <xf numFmtId="0" fontId="12" fillId="14" borderId="3" xfId="0" applyFont="1" applyFill="1" applyBorder="1" applyAlignment="1">
      <alignment horizontal="center" vertical="center" readingOrder="1"/>
    </xf>
    <xf numFmtId="0" fontId="12" fillId="14" borderId="3" xfId="0" applyFont="1" applyFill="1" applyBorder="1" applyAlignment="1">
      <alignment horizontal="right" vertical="center" readingOrder="1"/>
    </xf>
    <xf numFmtId="0" fontId="12" fillId="2" borderId="3" xfId="0" applyFont="1" applyFill="1" applyBorder="1" applyAlignment="1">
      <alignment horizontal="center" vertical="center" readingOrder="1"/>
    </xf>
    <xf numFmtId="9" fontId="8" fillId="9" borderId="7" xfId="0" applyNumberFormat="1" applyFont="1" applyFill="1" applyBorder="1" applyAlignment="1">
      <alignment horizontal="center" vertical="center" wrapText="1" readingOrder="1"/>
    </xf>
    <xf numFmtId="9" fontId="8" fillId="9" borderId="1" xfId="0" applyNumberFormat="1" applyFont="1" applyFill="1" applyBorder="1" applyAlignment="1">
      <alignment horizontal="center" vertical="center" wrapText="1" readingOrder="1"/>
    </xf>
    <xf numFmtId="9" fontId="8" fillId="9" borderId="2" xfId="0" applyNumberFormat="1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0" fillId="12" borderId="7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2"/>
    </xf>
    <xf numFmtId="165" fontId="5" fillId="2" borderId="1" xfId="1" applyNumberFormat="1" applyFont="1" applyFill="1" applyBorder="1" applyAlignment="1">
      <alignment horizontal="center" vertical="center" wrapText="1" readingOrder="2"/>
    </xf>
    <xf numFmtId="0" fontId="0" fillId="12" borderId="1" xfId="0" applyFill="1" applyBorder="1" applyAlignment="1">
      <alignment horizontal="center"/>
    </xf>
    <xf numFmtId="0" fontId="6" fillId="8" borderId="3" xfId="0" applyFont="1" applyFill="1" applyBorder="1" applyAlignment="1">
      <alignment horizontal="center" vertical="center" readingOrder="1"/>
    </xf>
    <xf numFmtId="165" fontId="6" fillId="8" borderId="3" xfId="1" applyNumberFormat="1" applyFont="1" applyFill="1" applyBorder="1" applyAlignment="1">
      <alignment horizontal="center" vertical="center" wrapText="1" readingOrder="1"/>
    </xf>
    <xf numFmtId="0" fontId="8" fillId="7" borderId="7" xfId="0" applyFont="1" applyFill="1" applyBorder="1" applyAlignment="1">
      <alignment horizontal="center" vertical="center" wrapText="1" readingOrder="1"/>
    </xf>
    <xf numFmtId="0" fontId="8" fillId="7" borderId="2" xfId="0" applyFont="1" applyFill="1" applyBorder="1" applyAlignment="1">
      <alignment horizontal="center" vertical="center" wrapText="1" readingOrder="1"/>
    </xf>
    <xf numFmtId="0" fontId="8" fillId="8" borderId="3" xfId="0" applyFont="1" applyFill="1" applyBorder="1" applyAlignment="1">
      <alignment horizontal="center" vertical="center" wrapText="1" readingOrder="1"/>
    </xf>
    <xf numFmtId="0" fontId="7" fillId="6" borderId="7" xfId="0" applyFont="1" applyFill="1" applyBorder="1" applyAlignment="1">
      <alignment horizontal="center" vertical="center" textRotation="90" wrapText="1" readingOrder="2"/>
    </xf>
    <xf numFmtId="0" fontId="7" fillId="6" borderId="2" xfId="0" applyFont="1" applyFill="1" applyBorder="1" applyAlignment="1">
      <alignment horizontal="center" vertical="center" textRotation="90" wrapText="1" readingOrder="2"/>
    </xf>
    <xf numFmtId="0" fontId="7" fillId="7" borderId="7" xfId="0" applyFont="1" applyFill="1" applyBorder="1" applyAlignment="1">
      <alignment horizontal="center" vertical="center" textRotation="90" wrapText="1" readingOrder="2"/>
    </xf>
    <xf numFmtId="0" fontId="7" fillId="7" borderId="2" xfId="0" applyFont="1" applyFill="1" applyBorder="1" applyAlignment="1">
      <alignment horizontal="center" vertical="center" textRotation="90" wrapText="1" readingOrder="2"/>
    </xf>
    <xf numFmtId="0" fontId="7" fillId="8" borderId="7" xfId="0" applyFont="1" applyFill="1" applyBorder="1" applyAlignment="1">
      <alignment horizontal="center" vertical="center" textRotation="90" wrapText="1" readingOrder="2"/>
    </xf>
    <xf numFmtId="0" fontId="7" fillId="8" borderId="1" xfId="0" applyFont="1" applyFill="1" applyBorder="1" applyAlignment="1">
      <alignment horizontal="center" vertical="center" textRotation="90" wrapText="1" readingOrder="2"/>
    </xf>
    <xf numFmtId="0" fontId="7" fillId="8" borderId="2" xfId="0" applyFont="1" applyFill="1" applyBorder="1" applyAlignment="1">
      <alignment horizontal="center" vertical="center" textRotation="90" wrapText="1" readingOrder="2"/>
    </xf>
    <xf numFmtId="0" fontId="7" fillId="9" borderId="7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0" fontId="7" fillId="10" borderId="7" xfId="0" applyFont="1" applyFill="1" applyBorder="1" applyAlignment="1">
      <alignment horizontal="center" vertical="center" textRotation="90" wrapText="1"/>
    </xf>
    <xf numFmtId="0" fontId="7" fillId="10" borderId="2" xfId="0" applyFont="1" applyFill="1" applyBorder="1" applyAlignment="1">
      <alignment horizontal="center" vertical="center" textRotation="90" wrapText="1"/>
    </xf>
    <xf numFmtId="9" fontId="7" fillId="6" borderId="7" xfId="2" applyFont="1" applyFill="1" applyBorder="1" applyAlignment="1">
      <alignment horizontal="center" vertical="center" wrapText="1" readingOrder="1"/>
    </xf>
    <xf numFmtId="9" fontId="7" fillId="6" borderId="2" xfId="2" applyFont="1" applyFill="1" applyBorder="1" applyAlignment="1">
      <alignment horizontal="center" vertical="center" wrapText="1" readingOrder="1"/>
    </xf>
    <xf numFmtId="0" fontId="8" fillId="6" borderId="7" xfId="0" applyFont="1" applyFill="1" applyBorder="1" applyAlignment="1">
      <alignment horizontal="center" vertical="center" textRotation="90" wrapText="1" readingOrder="1"/>
    </xf>
    <xf numFmtId="0" fontId="8" fillId="6" borderId="2" xfId="0" applyFont="1" applyFill="1" applyBorder="1" applyAlignment="1">
      <alignment horizontal="center" vertical="center" textRotation="90" wrapText="1" readingOrder="1"/>
    </xf>
    <xf numFmtId="9" fontId="8" fillId="6" borderId="7" xfId="0" applyNumberFormat="1" applyFont="1" applyFill="1" applyBorder="1" applyAlignment="1">
      <alignment horizontal="center" vertical="center" textRotation="90" wrapText="1" readingOrder="1"/>
    </xf>
    <xf numFmtId="9" fontId="8" fillId="6" borderId="2" xfId="0" applyNumberFormat="1" applyFont="1" applyFill="1" applyBorder="1" applyAlignment="1">
      <alignment horizontal="center" vertical="center" textRotation="90" wrapText="1" readingOrder="1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center" textRotation="90" shrinkToFit="1" readingOrder="1"/>
    </xf>
    <xf numFmtId="0" fontId="2" fillId="2" borderId="2" xfId="0" applyFont="1" applyFill="1" applyBorder="1" applyAlignment="1">
      <alignment horizontal="center" vertical="center" textRotation="90" shrinkToFit="1" readingOrder="1"/>
    </xf>
    <xf numFmtId="0" fontId="2" fillId="2" borderId="3" xfId="0" applyFont="1" applyFill="1" applyBorder="1" applyAlignment="1">
      <alignment horizontal="center" vertical="center" textRotation="90" shrinkToFit="1" readingOrder="1"/>
    </xf>
    <xf numFmtId="0" fontId="3" fillId="2" borderId="1" xfId="0" applyFont="1" applyFill="1" applyBorder="1" applyAlignment="1">
      <alignment horizontal="center" vertical="center" textRotation="90" wrapText="1" shrinkToFit="1" readingOrder="1"/>
    </xf>
    <xf numFmtId="0" fontId="3" fillId="2" borderId="2" xfId="0" applyFont="1" applyFill="1" applyBorder="1" applyAlignment="1">
      <alignment horizontal="center" vertical="center" textRotation="90" wrapText="1" shrinkToFit="1" readingOrder="1"/>
    </xf>
    <xf numFmtId="0" fontId="2" fillId="2" borderId="1" xfId="0" applyFont="1" applyFill="1" applyBorder="1" applyAlignment="1">
      <alignment horizontal="center" vertical="center" textRotation="90" wrapText="1" readingOrder="1"/>
    </xf>
    <xf numFmtId="0" fontId="3" fillId="2" borderId="2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center" vertical="center" textRotation="90" wrapText="1" readingOrder="1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 vertical="center" wrapText="1" readingOrder="2"/>
    </xf>
    <xf numFmtId="0" fontId="4" fillId="2" borderId="12" xfId="0" applyFont="1" applyFill="1" applyBorder="1" applyAlignment="1">
      <alignment horizontal="center" vertical="center" wrapText="1" readingOrder="2"/>
    </xf>
    <xf numFmtId="0" fontId="6" fillId="6" borderId="7" xfId="0" applyFont="1" applyFill="1" applyBorder="1" applyAlignment="1">
      <alignment horizontal="center" vertical="center" wrapText="1" readingOrder="1"/>
    </xf>
    <xf numFmtId="0" fontId="6" fillId="6" borderId="2" xfId="0" applyFont="1" applyFill="1" applyBorder="1" applyAlignment="1">
      <alignment horizontal="center" vertical="center" wrapText="1" readingOrder="1"/>
    </xf>
    <xf numFmtId="9" fontId="7" fillId="8" borderId="7" xfId="2" applyFont="1" applyFill="1" applyBorder="1" applyAlignment="1">
      <alignment horizontal="center" vertical="center" wrapText="1" readingOrder="1"/>
    </xf>
    <xf numFmtId="9" fontId="7" fillId="8" borderId="1" xfId="2" applyFont="1" applyFill="1" applyBorder="1" applyAlignment="1">
      <alignment horizontal="center" vertical="center" wrapText="1" readingOrder="1"/>
    </xf>
    <xf numFmtId="9" fontId="7" fillId="8" borderId="2" xfId="2" applyFont="1" applyFill="1" applyBorder="1" applyAlignment="1">
      <alignment horizontal="center" vertical="center" wrapText="1" readingOrder="1"/>
    </xf>
    <xf numFmtId="0" fontId="8" fillId="8" borderId="7" xfId="0" applyFont="1" applyFill="1" applyBorder="1" applyAlignment="1">
      <alignment horizontal="center" vertical="center" textRotation="90" wrapText="1" readingOrder="2"/>
    </xf>
    <xf numFmtId="0" fontId="8" fillId="8" borderId="1" xfId="0" applyFont="1" applyFill="1" applyBorder="1" applyAlignment="1">
      <alignment horizontal="center" vertical="center" textRotation="90" wrapText="1" readingOrder="2"/>
    </xf>
    <xf numFmtId="0" fontId="8" fillId="8" borderId="2" xfId="0" applyFont="1" applyFill="1" applyBorder="1" applyAlignment="1">
      <alignment horizontal="center" vertical="center" textRotation="90" wrapText="1" readingOrder="2"/>
    </xf>
    <xf numFmtId="9" fontId="8" fillId="8" borderId="7" xfId="0" applyNumberFormat="1" applyFont="1" applyFill="1" applyBorder="1" applyAlignment="1">
      <alignment horizontal="center" vertical="center" textRotation="90" wrapText="1" readingOrder="1"/>
    </xf>
    <xf numFmtId="9" fontId="8" fillId="8" borderId="1" xfId="0" applyNumberFormat="1" applyFont="1" applyFill="1" applyBorder="1" applyAlignment="1">
      <alignment horizontal="center" vertical="center" textRotation="90" wrapText="1" readingOrder="1"/>
    </xf>
    <xf numFmtId="9" fontId="8" fillId="8" borderId="2" xfId="0" applyNumberFormat="1" applyFont="1" applyFill="1" applyBorder="1" applyAlignment="1">
      <alignment horizontal="center" vertical="center" textRotation="90" wrapText="1" readingOrder="1"/>
    </xf>
    <xf numFmtId="9" fontId="7" fillId="10" borderId="7" xfId="2" applyFont="1" applyFill="1" applyBorder="1" applyAlignment="1">
      <alignment horizontal="center" vertical="center" textRotation="90" wrapText="1"/>
    </xf>
    <xf numFmtId="9" fontId="7" fillId="10" borderId="2" xfId="2" applyFont="1" applyFill="1" applyBorder="1" applyAlignment="1">
      <alignment horizontal="center" vertical="center" textRotation="90" wrapText="1"/>
    </xf>
    <xf numFmtId="0" fontId="8" fillId="10" borderId="7" xfId="0" applyFont="1" applyFill="1" applyBorder="1" applyAlignment="1">
      <alignment horizontal="center" vertical="center" textRotation="90" wrapText="1"/>
    </xf>
    <xf numFmtId="0" fontId="8" fillId="10" borderId="2" xfId="0" applyFont="1" applyFill="1" applyBorder="1" applyAlignment="1">
      <alignment horizontal="center" vertical="center" textRotation="90" wrapText="1"/>
    </xf>
    <xf numFmtId="9" fontId="8" fillId="10" borderId="7" xfId="0" applyNumberFormat="1" applyFont="1" applyFill="1" applyBorder="1" applyAlignment="1">
      <alignment horizontal="center" vertical="center" textRotation="90" wrapText="1"/>
    </xf>
    <xf numFmtId="9" fontId="8" fillId="10" borderId="2" xfId="0" applyNumberFormat="1" applyFont="1" applyFill="1" applyBorder="1" applyAlignment="1">
      <alignment horizontal="center" vertical="center" textRotation="90" wrapText="1"/>
    </xf>
    <xf numFmtId="0" fontId="6" fillId="10" borderId="7" xfId="0" applyFont="1" applyFill="1" applyBorder="1" applyAlignment="1">
      <alignment horizontal="center" vertical="center" wrapText="1" readingOrder="1"/>
    </xf>
    <xf numFmtId="0" fontId="6" fillId="10" borderId="2" xfId="0" applyFont="1" applyFill="1" applyBorder="1" applyAlignment="1">
      <alignment horizontal="center" vertical="center" wrapText="1" readingOrder="1"/>
    </xf>
    <xf numFmtId="0" fontId="8" fillId="9" borderId="7" xfId="0" applyFont="1" applyFill="1" applyBorder="1" applyAlignment="1">
      <alignment horizontal="center" vertical="center" wrapText="1" readingOrder="2"/>
    </xf>
    <xf numFmtId="0" fontId="8" fillId="9" borderId="1" xfId="0" applyFont="1" applyFill="1" applyBorder="1" applyAlignment="1">
      <alignment horizontal="center" vertical="center" wrapText="1" readingOrder="2"/>
    </xf>
    <xf numFmtId="9" fontId="6" fillId="10" borderId="7" xfId="0" applyNumberFormat="1" applyFont="1" applyFill="1" applyBorder="1" applyAlignment="1">
      <alignment horizontal="center" vertical="center" wrapText="1" readingOrder="1"/>
    </xf>
    <xf numFmtId="9" fontId="6" fillId="10" borderId="2" xfId="0" applyNumberFormat="1" applyFont="1" applyFill="1" applyBorder="1" applyAlignment="1">
      <alignment horizontal="center" vertical="center" wrapText="1" readingOrder="1"/>
    </xf>
    <xf numFmtId="9" fontId="6" fillId="7" borderId="7" xfId="0" applyNumberFormat="1" applyFont="1" applyFill="1" applyBorder="1" applyAlignment="1">
      <alignment horizontal="center" vertical="center" wrapText="1" readingOrder="1"/>
    </xf>
    <xf numFmtId="9" fontId="6" fillId="7" borderId="2" xfId="0" applyNumberFormat="1" applyFont="1" applyFill="1" applyBorder="1" applyAlignment="1">
      <alignment horizontal="center" vertical="center" wrapText="1" readingOrder="1"/>
    </xf>
    <xf numFmtId="0" fontId="6" fillId="8" borderId="7" xfId="0" applyFont="1" applyFill="1" applyBorder="1" applyAlignment="1">
      <alignment horizontal="center" vertical="center" wrapText="1" readingOrder="1"/>
    </xf>
    <xf numFmtId="0" fontId="6" fillId="8" borderId="1" xfId="0" applyFont="1" applyFill="1" applyBorder="1" applyAlignment="1">
      <alignment horizontal="center" vertical="center" wrapText="1" readingOrder="1"/>
    </xf>
    <xf numFmtId="0" fontId="6" fillId="8" borderId="2" xfId="0" applyFont="1" applyFill="1" applyBorder="1" applyAlignment="1">
      <alignment horizontal="center" vertical="center" wrapText="1" readingOrder="1"/>
    </xf>
    <xf numFmtId="9" fontId="6" fillId="8" borderId="7" xfId="0" applyNumberFormat="1" applyFont="1" applyFill="1" applyBorder="1" applyAlignment="1">
      <alignment horizontal="center" vertical="center" wrapText="1" readingOrder="1"/>
    </xf>
    <xf numFmtId="9" fontId="6" fillId="8" borderId="1" xfId="0" applyNumberFormat="1" applyFont="1" applyFill="1" applyBorder="1" applyAlignment="1">
      <alignment horizontal="center" vertical="center" wrapText="1" readingOrder="1"/>
    </xf>
    <xf numFmtId="9" fontId="6" fillId="8" borderId="2" xfId="0" applyNumberFormat="1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9" fontId="6" fillId="4" borderId="7" xfId="0" applyNumberFormat="1" applyFont="1" applyFill="1" applyBorder="1" applyAlignment="1">
      <alignment horizontal="center" vertical="center" wrapText="1" readingOrder="1"/>
    </xf>
    <xf numFmtId="9" fontId="6" fillId="4" borderId="2" xfId="0" applyNumberFormat="1" applyFont="1" applyFill="1" applyBorder="1" applyAlignment="1">
      <alignment horizontal="center" vertical="center" wrapText="1" readingOrder="1"/>
    </xf>
    <xf numFmtId="9" fontId="7" fillId="0" borderId="7" xfId="0" applyNumberFormat="1" applyFont="1" applyBorder="1" applyAlignment="1">
      <alignment horizontal="center" vertical="center" wrapText="1" readingOrder="1"/>
    </xf>
    <xf numFmtId="9" fontId="7" fillId="0" borderId="1" xfId="0" applyNumberFormat="1" applyFont="1" applyBorder="1" applyAlignment="1">
      <alignment horizontal="center" vertical="center" wrapText="1" readingOrder="1"/>
    </xf>
    <xf numFmtId="9" fontId="7" fillId="0" borderId="2" xfId="0" applyNumberFormat="1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9" fontId="7" fillId="7" borderId="7" xfId="2" applyFont="1" applyFill="1" applyBorder="1" applyAlignment="1">
      <alignment horizontal="center" vertical="center" wrapText="1" readingOrder="1"/>
    </xf>
    <xf numFmtId="9" fontId="7" fillId="7" borderId="2" xfId="2" applyFont="1" applyFill="1" applyBorder="1" applyAlignment="1">
      <alignment horizontal="center" vertical="center" wrapText="1" readingOrder="1"/>
    </xf>
    <xf numFmtId="0" fontId="8" fillId="7" borderId="7" xfId="0" applyFont="1" applyFill="1" applyBorder="1" applyAlignment="1">
      <alignment horizontal="center" vertical="center" textRotation="90" wrapText="1" readingOrder="2"/>
    </xf>
    <xf numFmtId="0" fontId="8" fillId="7" borderId="2" xfId="0" applyFont="1" applyFill="1" applyBorder="1" applyAlignment="1">
      <alignment horizontal="center" vertical="center" textRotation="90" wrapText="1" readingOrder="2"/>
    </xf>
    <xf numFmtId="9" fontId="8" fillId="7" borderId="7" xfId="0" applyNumberFormat="1" applyFont="1" applyFill="1" applyBorder="1" applyAlignment="1">
      <alignment horizontal="center" vertical="center" textRotation="90" wrapText="1" readingOrder="1"/>
    </xf>
    <xf numFmtId="9" fontId="8" fillId="7" borderId="2" xfId="0" applyNumberFormat="1" applyFont="1" applyFill="1" applyBorder="1" applyAlignment="1">
      <alignment horizontal="center" vertical="center" textRotation="90" wrapText="1" readingOrder="1"/>
    </xf>
    <xf numFmtId="0" fontId="6" fillId="7" borderId="7" xfId="0" applyFont="1" applyFill="1" applyBorder="1" applyAlignment="1">
      <alignment horizontal="center" vertical="center" wrapText="1" readingOrder="1"/>
    </xf>
    <xf numFmtId="0" fontId="6" fillId="7" borderId="2" xfId="0" applyFont="1" applyFill="1" applyBorder="1" applyAlignment="1">
      <alignment horizontal="center" vertical="center" wrapText="1" readingOrder="1"/>
    </xf>
    <xf numFmtId="9" fontId="6" fillId="6" borderId="7" xfId="0" applyNumberFormat="1" applyFont="1" applyFill="1" applyBorder="1" applyAlignment="1">
      <alignment horizontal="center" vertical="center" wrapText="1" readingOrder="1"/>
    </xf>
    <xf numFmtId="9" fontId="6" fillId="6" borderId="2" xfId="0" applyNumberFormat="1" applyFont="1" applyFill="1" applyBorder="1" applyAlignment="1">
      <alignment horizontal="center" vertical="center" wrapText="1" readingOrder="1"/>
    </xf>
    <xf numFmtId="9" fontId="7" fillId="9" borderId="7" xfId="2" applyFont="1" applyFill="1" applyBorder="1" applyAlignment="1">
      <alignment horizontal="center" vertical="center" textRotation="90" wrapText="1"/>
    </xf>
    <xf numFmtId="9" fontId="7" fillId="9" borderId="1" xfId="2" applyFont="1" applyFill="1" applyBorder="1" applyAlignment="1">
      <alignment horizontal="center" vertical="center" textRotation="90" wrapText="1"/>
    </xf>
    <xf numFmtId="0" fontId="8" fillId="9" borderId="7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9" fontId="8" fillId="9" borderId="7" xfId="0" applyNumberFormat="1" applyFont="1" applyFill="1" applyBorder="1" applyAlignment="1">
      <alignment horizontal="center" vertical="center" textRotation="90" wrapText="1"/>
    </xf>
    <xf numFmtId="9" fontId="8" fillId="9" borderId="1" xfId="0" applyNumberFormat="1" applyFont="1" applyFill="1" applyBorder="1" applyAlignment="1">
      <alignment horizontal="center" vertical="center" textRotation="90" wrapText="1"/>
    </xf>
    <xf numFmtId="0" fontId="6" fillId="9" borderId="7" xfId="0" applyFont="1" applyFill="1" applyBorder="1" applyAlignment="1">
      <alignment horizontal="center" vertical="center" wrapText="1" readingOrder="1"/>
    </xf>
    <xf numFmtId="0" fontId="6" fillId="9" borderId="1" xfId="0" applyFont="1" applyFill="1" applyBorder="1" applyAlignment="1">
      <alignment horizontal="center" vertical="center" wrapText="1" readingOrder="1"/>
    </xf>
    <xf numFmtId="9" fontId="6" fillId="9" borderId="7" xfId="0" applyNumberFormat="1" applyFont="1" applyFill="1" applyBorder="1" applyAlignment="1">
      <alignment horizontal="center" vertical="center" wrapText="1" readingOrder="1"/>
    </xf>
    <xf numFmtId="9" fontId="6" fillId="9" borderId="1" xfId="0" applyNumberFormat="1" applyFont="1" applyFill="1" applyBorder="1" applyAlignment="1">
      <alignment horizontal="center" vertical="center" wrapText="1" readingOrder="1"/>
    </xf>
    <xf numFmtId="9" fontId="8" fillId="0" borderId="7" xfId="0" applyNumberFormat="1" applyFont="1" applyBorder="1" applyAlignment="1">
      <alignment horizontal="center" vertical="center" textRotation="90"/>
    </xf>
    <xf numFmtId="9" fontId="8" fillId="0" borderId="1" xfId="0" applyNumberFormat="1" applyFont="1" applyBorder="1" applyAlignment="1">
      <alignment horizontal="center" vertical="center" textRotation="90"/>
    </xf>
    <xf numFmtId="9" fontId="8" fillId="0" borderId="2" xfId="0" applyNumberFormat="1" applyFont="1" applyBorder="1" applyAlignment="1">
      <alignment horizontal="center" vertical="center" textRotation="90"/>
    </xf>
    <xf numFmtId="9" fontId="7" fillId="5" borderId="7" xfId="2" applyFont="1" applyFill="1" applyBorder="1" applyAlignment="1">
      <alignment horizontal="center" vertical="center" wrapText="1" readingOrder="1"/>
    </xf>
    <xf numFmtId="9" fontId="7" fillId="5" borderId="1" xfId="2" applyFont="1" applyFill="1" applyBorder="1" applyAlignment="1">
      <alignment horizontal="center" vertical="center" wrapText="1" readingOrder="1"/>
    </xf>
    <xf numFmtId="9" fontId="7" fillId="5" borderId="2" xfId="2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9" fontId="8" fillId="4" borderId="7" xfId="0" applyNumberFormat="1" applyFont="1" applyFill="1" applyBorder="1" applyAlignment="1">
      <alignment horizontal="center" vertical="center" textRotation="90"/>
    </xf>
    <xf numFmtId="9" fontId="8" fillId="4" borderId="1" xfId="0" applyNumberFormat="1" applyFont="1" applyFill="1" applyBorder="1" applyAlignment="1">
      <alignment horizontal="center" vertical="center" textRotation="90"/>
    </xf>
    <xf numFmtId="9" fontId="8" fillId="4" borderId="2" xfId="0" applyNumberFormat="1" applyFont="1" applyFill="1" applyBorder="1" applyAlignment="1">
      <alignment horizontal="center" vertical="center" textRotation="90"/>
    </xf>
    <xf numFmtId="9" fontId="6" fillId="3" borderId="7" xfId="0" applyNumberFormat="1" applyFont="1" applyFill="1" applyBorder="1" applyAlignment="1">
      <alignment horizontal="center" vertical="center" wrapText="1" readingOrder="1"/>
    </xf>
    <xf numFmtId="9" fontId="6" fillId="3" borderId="1" xfId="0" applyNumberFormat="1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2"/>
    </xf>
    <xf numFmtId="0" fontId="10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6" fillId="3" borderId="7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9" fontId="6" fillId="3" borderId="2" xfId="0" applyNumberFormat="1" applyFont="1" applyFill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9" fontId="6" fillId="0" borderId="7" xfId="0" applyNumberFormat="1" applyFont="1" applyBorder="1" applyAlignment="1">
      <alignment horizontal="center" vertical="center" wrapText="1" readingOrder="1"/>
    </xf>
    <xf numFmtId="9" fontId="6" fillId="0" borderId="1" xfId="0" applyNumberFormat="1" applyFont="1" applyBorder="1" applyAlignment="1">
      <alignment horizontal="center" vertical="center" wrapText="1" readingOrder="1"/>
    </xf>
    <xf numFmtId="9" fontId="6" fillId="0" borderId="2" xfId="0" applyNumberFormat="1" applyFont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textRotation="90" wrapText="1" readingOrder="1"/>
    </xf>
    <xf numFmtId="0" fontId="8" fillId="3" borderId="1" xfId="0" applyFont="1" applyFill="1" applyBorder="1" applyAlignment="1">
      <alignment horizontal="center" vertical="center" textRotation="90" wrapText="1" readingOrder="1"/>
    </xf>
    <xf numFmtId="0" fontId="8" fillId="3" borderId="2" xfId="0" applyFont="1" applyFill="1" applyBorder="1" applyAlignment="1">
      <alignment horizontal="center" vertical="center" textRotation="90" wrapText="1" readingOrder="1"/>
    </xf>
    <xf numFmtId="9" fontId="8" fillId="3" borderId="7" xfId="0" applyNumberFormat="1" applyFont="1" applyFill="1" applyBorder="1" applyAlignment="1">
      <alignment horizontal="center" vertical="center" textRotation="90" wrapText="1" readingOrder="1"/>
    </xf>
    <xf numFmtId="9" fontId="8" fillId="3" borderId="1" xfId="0" applyNumberFormat="1" applyFont="1" applyFill="1" applyBorder="1" applyAlignment="1">
      <alignment horizontal="center" vertical="center" textRotation="90" wrapText="1" readingOrder="1"/>
    </xf>
    <xf numFmtId="9" fontId="8" fillId="3" borderId="2" xfId="0" applyNumberFormat="1" applyFont="1" applyFill="1" applyBorder="1" applyAlignment="1">
      <alignment horizontal="center" vertical="center" textRotation="90" wrapText="1" readingOrder="1"/>
    </xf>
    <xf numFmtId="0" fontId="8" fillId="4" borderId="7" xfId="0" applyFont="1" applyFill="1" applyBorder="1" applyAlignment="1">
      <alignment horizontal="center" vertical="center" textRotation="90"/>
    </xf>
    <xf numFmtId="0" fontId="8" fillId="4" borderId="1" xfId="0" applyFont="1" applyFill="1" applyBorder="1" applyAlignment="1">
      <alignment horizontal="center" vertical="center" textRotation="90"/>
    </xf>
    <xf numFmtId="0" fontId="8" fillId="4" borderId="2" xfId="0" applyFont="1" applyFill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textRotation="90" wrapText="1" readingOrder="2"/>
    </xf>
    <xf numFmtId="0" fontId="7" fillId="4" borderId="2" xfId="0" applyFont="1" applyFill="1" applyBorder="1" applyAlignment="1">
      <alignment horizontal="center" vertical="center" textRotation="90" wrapText="1" readingOrder="2"/>
    </xf>
    <xf numFmtId="0" fontId="8" fillId="3" borderId="7" xfId="0" applyFont="1" applyFill="1" applyBorder="1" applyAlignment="1">
      <alignment horizontal="center" vertical="center" wrapText="1" readingOrder="2"/>
    </xf>
    <xf numFmtId="0" fontId="8" fillId="3" borderId="2" xfId="0" applyFont="1" applyFill="1" applyBorder="1" applyAlignment="1">
      <alignment horizontal="center" vertical="center" wrapText="1" readingOrder="2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readingOrder="2"/>
    </xf>
    <xf numFmtId="0" fontId="12" fillId="0" borderId="7" xfId="0" applyFont="1" applyBorder="1" applyAlignment="1">
      <alignment horizontal="center" vertical="center" readingOrder="1"/>
    </xf>
    <xf numFmtId="0" fontId="12" fillId="0" borderId="1" xfId="0" applyFont="1" applyBorder="1" applyAlignment="1">
      <alignment horizontal="center" vertical="center" readingOrder="1"/>
    </xf>
    <xf numFmtId="0" fontId="12" fillId="0" borderId="2" xfId="0" applyFont="1" applyBorder="1" applyAlignment="1">
      <alignment horizontal="center" vertical="center" readingOrder="1"/>
    </xf>
    <xf numFmtId="0" fontId="6" fillId="8" borderId="3" xfId="0" applyFont="1" applyFill="1" applyBorder="1" applyAlignment="1">
      <alignment horizontal="center" vertical="center" wrapText="1" readingOrder="2"/>
    </xf>
    <xf numFmtId="0" fontId="4" fillId="16" borderId="11" xfId="0" applyFont="1" applyFill="1" applyBorder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12" fillId="15" borderId="7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0" fontId="14" fillId="17" borderId="8" xfId="0" applyFont="1" applyFill="1" applyBorder="1" applyAlignment="1">
      <alignment horizontal="center"/>
    </xf>
    <xf numFmtId="0" fontId="14" fillId="17" borderId="3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5" fillId="18" borderId="3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3">
    <cellStyle name="Comma" xfId="1" builtinId="3"/>
    <cellStyle name="Percent" xfId="2" builtinId="5"/>
    <cellStyle name="عادي" xfId="0" builtinId="0"/>
  </cellStyles>
  <dxfs count="0"/>
  <tableStyles count="0" defaultTableStyle="TableStyleMedium2" defaultPivotStyle="PivotStyleLight16"/>
  <colors>
    <mruColors>
      <color rgb="FF3399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31750</xdr:colOff>
      <xdr:row>0</xdr:row>
      <xdr:rowOff>1645552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70850AF9-E1E0-4C62-B991-B7344FF59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7270000" y="0"/>
          <a:ext cx="12319000" cy="1645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ED48-AAA4-476D-9021-C4814197ED8A}">
  <dimension ref="A1:AG33"/>
  <sheetViews>
    <sheetView rightToLeft="1" tabSelected="1" topLeftCell="A27" zoomScale="28" zoomScaleNormal="28" workbookViewId="0">
      <selection activeCell="I23" sqref="I23:I27"/>
    </sheetView>
  </sheetViews>
  <sheetFormatPr defaultRowHeight="14.25"/>
  <cols>
    <col min="1" max="1" width="28.25" customWidth="1"/>
    <col min="2" max="2" width="38" customWidth="1"/>
    <col min="3" max="3" width="35.375" customWidth="1"/>
    <col min="4" max="4" width="18.5" customWidth="1"/>
    <col min="5" max="5" width="45.75" bestFit="1" customWidth="1"/>
    <col min="6" max="6" width="16.625" customWidth="1"/>
    <col min="7" max="7" width="92.25" customWidth="1"/>
    <col min="8" max="8" width="54.125" customWidth="1"/>
    <col min="9" max="13" width="42.75" customWidth="1"/>
    <col min="14" max="14" width="183.375" customWidth="1"/>
    <col min="24" max="26" width="9.625" bestFit="1" customWidth="1"/>
    <col min="27" max="27" width="42.875" customWidth="1"/>
    <col min="28" max="28" width="24.625" style="1" customWidth="1"/>
    <col min="29" max="29" width="112.5" customWidth="1"/>
    <col min="30" max="30" width="20.5" customWidth="1"/>
    <col min="31" max="31" width="28" customWidth="1"/>
    <col min="32" max="32" width="30.25" customWidth="1"/>
    <col min="33" max="33" width="60.5" customWidth="1"/>
  </cols>
  <sheetData>
    <row r="1" spans="1:33" s="1" customFormat="1" ht="129" customHeight="1">
      <c r="A1" s="329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</row>
    <row r="2" spans="1:33" ht="135" customHeight="1">
      <c r="A2" s="192" t="s">
        <v>1</v>
      </c>
      <c r="B2" s="193" t="s">
        <v>2</v>
      </c>
      <c r="C2" s="195" t="s">
        <v>3</v>
      </c>
      <c r="D2" s="197" t="s">
        <v>4</v>
      </c>
      <c r="E2" s="197" t="s">
        <v>5</v>
      </c>
      <c r="F2" s="197" t="s">
        <v>6</v>
      </c>
      <c r="G2" s="200" t="s">
        <v>7</v>
      </c>
      <c r="H2" s="200" t="s">
        <v>8</v>
      </c>
      <c r="I2" s="200" t="s">
        <v>9</v>
      </c>
      <c r="J2" s="205" t="s">
        <v>10</v>
      </c>
      <c r="K2" s="206"/>
      <c r="L2" s="206"/>
      <c r="M2" s="207"/>
      <c r="N2" s="200" t="s">
        <v>11</v>
      </c>
      <c r="O2" s="202" t="s">
        <v>12</v>
      </c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4"/>
      <c r="AA2" s="164" t="s">
        <v>13</v>
      </c>
      <c r="AB2" s="165" t="s">
        <v>14</v>
      </c>
      <c r="AC2" s="189" t="s">
        <v>15</v>
      </c>
      <c r="AD2" s="190"/>
      <c r="AE2" s="191"/>
      <c r="AF2" s="282" t="s">
        <v>16</v>
      </c>
      <c r="AG2" s="205" t="s">
        <v>17</v>
      </c>
    </row>
    <row r="3" spans="1:33" ht="145.9" customHeight="1">
      <c r="A3" s="192"/>
      <c r="B3" s="194"/>
      <c r="C3" s="196"/>
      <c r="D3" s="198"/>
      <c r="E3" s="199"/>
      <c r="F3" s="199"/>
      <c r="G3" s="200"/>
      <c r="H3" s="201"/>
      <c r="I3" s="200"/>
      <c r="J3" s="133" t="s">
        <v>18</v>
      </c>
      <c r="K3" s="133" t="s">
        <v>19</v>
      </c>
      <c r="L3" s="133" t="s">
        <v>20</v>
      </c>
      <c r="M3" s="133" t="s">
        <v>21</v>
      </c>
      <c r="N3" s="200"/>
      <c r="O3" s="2">
        <v>1</v>
      </c>
      <c r="P3" s="2">
        <v>2</v>
      </c>
      <c r="Q3" s="2">
        <v>3</v>
      </c>
      <c r="R3" s="2">
        <v>4</v>
      </c>
      <c r="S3" s="2">
        <v>5</v>
      </c>
      <c r="T3" s="2">
        <v>6</v>
      </c>
      <c r="U3" s="2">
        <v>7</v>
      </c>
      <c r="V3" s="2">
        <v>8</v>
      </c>
      <c r="W3" s="2">
        <v>9</v>
      </c>
      <c r="X3" s="2">
        <v>10</v>
      </c>
      <c r="Y3" s="2">
        <v>11</v>
      </c>
      <c r="Z3" s="2">
        <v>12</v>
      </c>
      <c r="AA3" s="164"/>
      <c r="AB3" s="165"/>
      <c r="AC3" s="3" t="s">
        <v>22</v>
      </c>
      <c r="AD3" s="3" t="s">
        <v>23</v>
      </c>
      <c r="AE3" s="3" t="s">
        <v>24</v>
      </c>
      <c r="AF3" s="282"/>
      <c r="AG3" s="205"/>
    </row>
    <row r="4" spans="1:33" ht="70.150000000000006" customHeight="1">
      <c r="A4" s="314" t="s">
        <v>25</v>
      </c>
      <c r="B4" s="272">
        <v>0.3</v>
      </c>
      <c r="C4" s="304" t="s">
        <v>26</v>
      </c>
      <c r="D4" s="307">
        <v>0.5</v>
      </c>
      <c r="E4" s="275" t="s">
        <v>27</v>
      </c>
      <c r="F4" s="280">
        <v>0.35</v>
      </c>
      <c r="G4" s="7" t="s">
        <v>28</v>
      </c>
      <c r="H4" s="8">
        <v>0.35</v>
      </c>
      <c r="I4" s="134">
        <v>100</v>
      </c>
      <c r="J4" s="134">
        <v>0</v>
      </c>
      <c r="K4" s="134">
        <v>100</v>
      </c>
      <c r="L4" s="134">
        <v>0</v>
      </c>
      <c r="M4" s="134">
        <v>0</v>
      </c>
      <c r="N4" s="316" t="s">
        <v>29</v>
      </c>
      <c r="O4" s="160"/>
      <c r="P4" s="160"/>
      <c r="Q4" s="158"/>
      <c r="R4" s="158"/>
      <c r="S4" s="158"/>
      <c r="T4" s="160"/>
      <c r="U4" s="160"/>
      <c r="V4" s="162"/>
      <c r="W4" s="162"/>
      <c r="X4" s="162"/>
      <c r="Y4" s="162"/>
      <c r="Z4" s="162"/>
      <c r="AA4" s="316" t="s">
        <v>30</v>
      </c>
      <c r="AB4" s="156">
        <v>110000</v>
      </c>
      <c r="AC4" s="39" t="s">
        <v>31</v>
      </c>
      <c r="AD4" s="50"/>
      <c r="AE4" s="50"/>
      <c r="AF4" s="291"/>
      <c r="AG4" s="78"/>
    </row>
    <row r="5" spans="1:33" ht="70.900000000000006" customHeight="1">
      <c r="A5" s="314"/>
      <c r="B5" s="273"/>
      <c r="C5" s="305"/>
      <c r="D5" s="308"/>
      <c r="E5" s="276"/>
      <c r="F5" s="281"/>
      <c r="G5" s="9" t="s">
        <v>32</v>
      </c>
      <c r="H5" s="8">
        <v>0.5</v>
      </c>
      <c r="I5" s="8">
        <v>0.15</v>
      </c>
      <c r="J5" s="134">
        <v>0</v>
      </c>
      <c r="K5" s="8">
        <v>0.15</v>
      </c>
      <c r="L5" s="134">
        <v>0</v>
      </c>
      <c r="M5" s="134">
        <v>0</v>
      </c>
      <c r="N5" s="317"/>
      <c r="O5" s="161"/>
      <c r="P5" s="161"/>
      <c r="Q5" s="159"/>
      <c r="R5" s="159"/>
      <c r="S5" s="159"/>
      <c r="T5" s="161"/>
      <c r="U5" s="161"/>
      <c r="V5" s="163"/>
      <c r="W5" s="163"/>
      <c r="X5" s="163"/>
      <c r="Y5" s="163"/>
      <c r="Z5" s="163"/>
      <c r="AA5" s="324"/>
      <c r="AB5" s="157"/>
      <c r="AC5" s="38"/>
      <c r="AD5" s="51"/>
      <c r="AE5" s="51"/>
      <c r="AF5" s="291"/>
      <c r="AG5" s="79"/>
    </row>
    <row r="6" spans="1:33" ht="88.15" customHeight="1">
      <c r="A6" s="314"/>
      <c r="B6" s="273"/>
      <c r="C6" s="305"/>
      <c r="D6" s="308"/>
      <c r="E6" s="276"/>
      <c r="F6" s="281"/>
      <c r="G6" s="32" t="s">
        <v>33</v>
      </c>
      <c r="H6" s="33">
        <v>0.15</v>
      </c>
      <c r="I6" s="135">
        <v>0.05</v>
      </c>
      <c r="J6" s="136">
        <v>0</v>
      </c>
      <c r="K6" s="137">
        <v>0</v>
      </c>
      <c r="L6" s="134">
        <v>0</v>
      </c>
      <c r="M6" s="136">
        <v>0.05</v>
      </c>
      <c r="N6" s="32" t="s">
        <v>34</v>
      </c>
      <c r="O6" s="43"/>
      <c r="P6" s="43"/>
      <c r="Q6" s="43"/>
      <c r="S6" s="43"/>
      <c r="T6" s="42"/>
      <c r="U6" s="42"/>
      <c r="V6" s="42"/>
      <c r="W6" s="42"/>
      <c r="X6" s="43"/>
      <c r="Y6" s="43"/>
      <c r="Z6" s="43"/>
      <c r="AA6" s="324"/>
      <c r="AB6" s="148">
        <v>20000</v>
      </c>
      <c r="AC6" s="76" t="s">
        <v>31</v>
      </c>
      <c r="AD6" s="50"/>
      <c r="AE6" s="50"/>
      <c r="AF6" s="45"/>
      <c r="AG6" s="118"/>
    </row>
    <row r="7" spans="1:33" ht="107.45" customHeight="1">
      <c r="A7" s="314"/>
      <c r="B7" s="273"/>
      <c r="C7" s="305"/>
      <c r="D7" s="308"/>
      <c r="E7" s="295" t="s">
        <v>35</v>
      </c>
      <c r="F7" s="280">
        <v>0.15</v>
      </c>
      <c r="G7" s="7" t="s">
        <v>36</v>
      </c>
      <c r="H7" s="8">
        <v>0.5</v>
      </c>
      <c r="I7" s="134">
        <v>2</v>
      </c>
      <c r="J7" s="134">
        <v>1</v>
      </c>
      <c r="K7" s="134"/>
      <c r="L7" s="134">
        <v>1</v>
      </c>
      <c r="M7" s="134"/>
      <c r="N7" s="7" t="s">
        <v>37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324"/>
      <c r="AB7" s="148">
        <v>5000</v>
      </c>
      <c r="AC7" s="275" t="s">
        <v>38</v>
      </c>
      <c r="AD7" s="295"/>
      <c r="AE7" s="295"/>
      <c r="AF7" s="316"/>
      <c r="AG7" s="78"/>
    </row>
    <row r="8" spans="1:33" ht="102.6" customHeight="1">
      <c r="A8" s="314"/>
      <c r="B8" s="273"/>
      <c r="C8" s="305"/>
      <c r="D8" s="308"/>
      <c r="E8" s="296"/>
      <c r="F8" s="297"/>
      <c r="G8" s="7" t="s">
        <v>39</v>
      </c>
      <c r="H8" s="8">
        <v>0.5</v>
      </c>
      <c r="I8" s="134">
        <v>50000</v>
      </c>
      <c r="J8" s="134">
        <v>10000</v>
      </c>
      <c r="K8" s="134">
        <v>12000</v>
      </c>
      <c r="L8" s="134">
        <v>13000</v>
      </c>
      <c r="M8" s="134">
        <v>15000</v>
      </c>
      <c r="N8" s="7" t="s">
        <v>40</v>
      </c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324"/>
      <c r="AB8" s="148">
        <v>5000</v>
      </c>
      <c r="AC8" s="289"/>
      <c r="AD8" s="296"/>
      <c r="AE8" s="296"/>
      <c r="AF8" s="317"/>
      <c r="AG8" s="78"/>
    </row>
    <row r="9" spans="1:33" ht="96" customHeight="1">
      <c r="A9" s="314"/>
      <c r="B9" s="273"/>
      <c r="C9" s="305"/>
      <c r="D9" s="308"/>
      <c r="E9" s="295" t="s">
        <v>41</v>
      </c>
      <c r="F9" s="280">
        <v>0.5</v>
      </c>
      <c r="G9" s="7" t="s">
        <v>42</v>
      </c>
      <c r="H9" s="8">
        <v>0.6</v>
      </c>
      <c r="I9" s="8">
        <v>0.8</v>
      </c>
      <c r="J9" s="8">
        <v>0.5</v>
      </c>
      <c r="K9" s="8">
        <v>0.3</v>
      </c>
      <c r="L9" s="8"/>
      <c r="M9" s="8"/>
      <c r="N9" s="7" t="s">
        <v>43</v>
      </c>
      <c r="O9" s="42"/>
      <c r="P9" s="42"/>
      <c r="Q9" s="42"/>
      <c r="R9" s="42"/>
      <c r="S9" s="42"/>
      <c r="T9" s="43"/>
      <c r="U9" s="43"/>
      <c r="V9" s="43"/>
      <c r="W9" s="43"/>
      <c r="X9" s="43"/>
      <c r="Y9" s="43"/>
      <c r="Z9" s="43"/>
      <c r="AA9" s="324"/>
      <c r="AB9" s="148">
        <v>80000</v>
      </c>
      <c r="AC9" s="54" t="s">
        <v>31</v>
      </c>
      <c r="AD9" s="51"/>
      <c r="AE9" s="51"/>
      <c r="AF9" s="45"/>
      <c r="AG9" s="79"/>
    </row>
    <row r="10" spans="1:33" ht="123" customHeight="1">
      <c r="A10" s="314"/>
      <c r="B10" s="273"/>
      <c r="C10" s="306"/>
      <c r="D10" s="309"/>
      <c r="E10" s="296"/>
      <c r="F10" s="297"/>
      <c r="G10" s="7" t="s">
        <v>44</v>
      </c>
      <c r="H10" s="8">
        <v>0.4</v>
      </c>
      <c r="I10" s="134">
        <v>60</v>
      </c>
      <c r="J10" s="134">
        <v>30</v>
      </c>
      <c r="K10" s="134">
        <v>30</v>
      </c>
      <c r="L10" s="134"/>
      <c r="M10" s="134"/>
      <c r="N10" s="7" t="s">
        <v>45</v>
      </c>
      <c r="O10" s="43"/>
      <c r="P10" s="43"/>
      <c r="Q10" s="43"/>
      <c r="R10" s="43"/>
      <c r="S10" s="42"/>
      <c r="T10" s="42"/>
      <c r="U10" s="42"/>
      <c r="V10" s="42"/>
      <c r="W10" s="42"/>
      <c r="X10" s="42"/>
      <c r="Y10" s="43"/>
      <c r="Z10" s="43"/>
      <c r="AA10" s="324"/>
      <c r="AB10" s="148">
        <v>50000</v>
      </c>
      <c r="AC10" s="54" t="s">
        <v>31</v>
      </c>
      <c r="AD10" s="51"/>
      <c r="AE10" s="51"/>
      <c r="AF10" s="45"/>
      <c r="AG10" s="78"/>
    </row>
    <row r="11" spans="1:33" ht="120" customHeight="1">
      <c r="A11" s="314"/>
      <c r="B11" s="273"/>
      <c r="C11" s="310" t="s">
        <v>46</v>
      </c>
      <c r="D11" s="277">
        <v>0.5</v>
      </c>
      <c r="E11" s="48" t="s">
        <v>47</v>
      </c>
      <c r="F11" s="37">
        <v>0.15</v>
      </c>
      <c r="G11" s="34" t="s">
        <v>48</v>
      </c>
      <c r="H11" s="35">
        <v>1</v>
      </c>
      <c r="I11" s="138">
        <v>2000</v>
      </c>
      <c r="J11" s="139">
        <v>200</v>
      </c>
      <c r="K11" s="139">
        <v>200</v>
      </c>
      <c r="L11" s="139">
        <v>300</v>
      </c>
      <c r="M11" s="139">
        <v>300</v>
      </c>
      <c r="N11" s="35" t="s">
        <v>49</v>
      </c>
      <c r="O11" s="43"/>
      <c r="P11" s="43"/>
      <c r="Q11" s="43"/>
      <c r="R11" s="42"/>
      <c r="S11" s="42"/>
      <c r="T11" s="42"/>
      <c r="U11" s="42"/>
      <c r="V11" s="42"/>
      <c r="W11" s="42"/>
      <c r="X11" s="42"/>
      <c r="Y11" s="42"/>
      <c r="Z11" s="43"/>
      <c r="AA11" s="324"/>
      <c r="AB11" s="139">
        <v>600000</v>
      </c>
      <c r="AC11" s="283" t="s">
        <v>31</v>
      </c>
      <c r="AD11" s="239"/>
      <c r="AE11" s="285"/>
      <c r="AF11" s="287"/>
      <c r="AG11" s="80"/>
    </row>
    <row r="12" spans="1:33" ht="96" customHeight="1">
      <c r="A12" s="314"/>
      <c r="B12" s="273"/>
      <c r="C12" s="311"/>
      <c r="D12" s="278"/>
      <c r="E12" s="239" t="s">
        <v>50</v>
      </c>
      <c r="F12" s="241">
        <v>0.5</v>
      </c>
      <c r="G12" s="6" t="s">
        <v>51</v>
      </c>
      <c r="H12" s="5">
        <v>0.4</v>
      </c>
      <c r="I12" s="139">
        <v>10</v>
      </c>
      <c r="J12" s="139"/>
      <c r="K12" s="139">
        <v>5</v>
      </c>
      <c r="L12" s="139"/>
      <c r="M12" s="139">
        <v>5</v>
      </c>
      <c r="N12" s="5" t="s">
        <v>52</v>
      </c>
      <c r="O12" s="46"/>
      <c r="P12" s="46"/>
      <c r="Q12" s="46"/>
      <c r="R12" s="46"/>
      <c r="S12" s="46"/>
      <c r="T12" s="46"/>
      <c r="U12" s="47"/>
      <c r="V12" s="47"/>
      <c r="W12" s="47"/>
      <c r="X12" s="47"/>
      <c r="Y12" s="46"/>
      <c r="Z12" s="46"/>
      <c r="AA12" s="324"/>
      <c r="AB12" s="149">
        <v>50000</v>
      </c>
      <c r="AC12" s="284"/>
      <c r="AD12" s="240"/>
      <c r="AE12" s="286"/>
      <c r="AF12" s="288"/>
      <c r="AG12" s="80"/>
    </row>
    <row r="13" spans="1:33" ht="100.9" customHeight="1">
      <c r="A13" s="314"/>
      <c r="B13" s="273"/>
      <c r="C13" s="311"/>
      <c r="D13" s="278"/>
      <c r="E13" s="240"/>
      <c r="F13" s="242"/>
      <c r="G13" s="6" t="s">
        <v>53</v>
      </c>
      <c r="H13" s="5">
        <v>0.6</v>
      </c>
      <c r="I13" s="139">
        <v>20</v>
      </c>
      <c r="J13" s="139">
        <v>5</v>
      </c>
      <c r="K13" s="139">
        <v>5</v>
      </c>
      <c r="L13" s="139">
        <v>5</v>
      </c>
      <c r="M13" s="139">
        <v>5</v>
      </c>
      <c r="N13" s="5" t="s">
        <v>54</v>
      </c>
      <c r="O13" s="42"/>
      <c r="P13" s="42"/>
      <c r="Q13" s="42"/>
      <c r="R13" s="42"/>
      <c r="S13" s="42"/>
      <c r="T13" s="42"/>
      <c r="U13" s="42"/>
      <c r="V13" s="42"/>
      <c r="W13" s="43"/>
      <c r="X13" s="43"/>
      <c r="Y13" s="43"/>
      <c r="Z13" s="43"/>
      <c r="AA13" s="324"/>
      <c r="AB13" s="139">
        <v>190000</v>
      </c>
      <c r="AC13" s="4" t="s">
        <v>55</v>
      </c>
      <c r="AD13" s="56"/>
      <c r="AE13" s="56"/>
      <c r="AF13" s="56"/>
      <c r="AG13" s="80"/>
    </row>
    <row r="14" spans="1:33" s="41" customFormat="1" ht="96" customHeight="1">
      <c r="A14" s="314"/>
      <c r="B14" s="273"/>
      <c r="C14" s="311"/>
      <c r="D14" s="278"/>
      <c r="E14" s="36" t="s">
        <v>56</v>
      </c>
      <c r="F14" s="241">
        <v>0.35</v>
      </c>
      <c r="G14" s="34" t="s">
        <v>57</v>
      </c>
      <c r="H14" s="35">
        <v>0.3</v>
      </c>
      <c r="I14" s="138">
        <v>15</v>
      </c>
      <c r="J14" s="139">
        <v>2</v>
      </c>
      <c r="K14" s="139">
        <v>3</v>
      </c>
      <c r="L14" s="139">
        <v>5</v>
      </c>
      <c r="M14" s="139">
        <v>5</v>
      </c>
      <c r="N14" s="146" t="s">
        <v>58</v>
      </c>
      <c r="O14" s="44"/>
      <c r="P14" s="44"/>
      <c r="Q14" s="44"/>
      <c r="R14" s="44"/>
      <c r="S14" s="44"/>
      <c r="T14" s="44"/>
      <c r="U14" s="44"/>
      <c r="V14" s="44"/>
      <c r="W14" s="81"/>
      <c r="X14" s="81"/>
      <c r="Y14" s="81"/>
      <c r="Z14" s="81"/>
      <c r="AA14" s="324"/>
      <c r="AB14" s="139">
        <v>40000</v>
      </c>
      <c r="AC14" s="4" t="s">
        <v>31</v>
      </c>
      <c r="AD14" s="56"/>
      <c r="AE14" s="56"/>
      <c r="AF14" s="56"/>
      <c r="AG14" s="80"/>
    </row>
    <row r="15" spans="1:33" ht="109.15" customHeight="1">
      <c r="A15" s="315"/>
      <c r="B15" s="274"/>
      <c r="C15" s="312"/>
      <c r="D15" s="279"/>
      <c r="E15" s="49"/>
      <c r="F15" s="242"/>
      <c r="G15" s="6" t="s">
        <v>59</v>
      </c>
      <c r="H15" s="35">
        <v>0.7</v>
      </c>
      <c r="I15" s="139">
        <v>1</v>
      </c>
      <c r="J15" s="139"/>
      <c r="K15" s="139"/>
      <c r="L15" s="139"/>
      <c r="M15" s="139">
        <v>1</v>
      </c>
      <c r="N15" s="35" t="s">
        <v>60</v>
      </c>
      <c r="O15" s="43"/>
      <c r="P15" s="43"/>
      <c r="Q15" s="43"/>
      <c r="R15" s="43"/>
      <c r="S15" s="43"/>
      <c r="T15" s="43"/>
      <c r="U15" s="42"/>
      <c r="V15" s="42"/>
      <c r="W15" s="43"/>
      <c r="X15" s="43"/>
      <c r="Y15" s="43"/>
      <c r="Z15" s="43"/>
      <c r="AA15" s="317"/>
      <c r="AB15" s="139">
        <v>0</v>
      </c>
      <c r="AC15" s="55" t="s">
        <v>61</v>
      </c>
      <c r="AD15" s="56"/>
      <c r="AE15" s="56"/>
      <c r="AF15" s="56"/>
      <c r="AG15" s="80"/>
    </row>
    <row r="16" spans="1:33" ht="173.45" customHeight="1">
      <c r="A16" s="292" t="s">
        <v>62</v>
      </c>
      <c r="B16" s="243">
        <v>0.2</v>
      </c>
      <c r="C16" s="246" t="s">
        <v>63</v>
      </c>
      <c r="D16" s="269">
        <v>1</v>
      </c>
      <c r="E16" s="298" t="s">
        <v>62</v>
      </c>
      <c r="F16" s="301">
        <v>1</v>
      </c>
      <c r="G16" s="21" t="s">
        <v>64</v>
      </c>
      <c r="H16" s="22">
        <v>0.4</v>
      </c>
      <c r="I16" s="23">
        <v>2</v>
      </c>
      <c r="J16" s="145"/>
      <c r="K16" s="77">
        <v>1</v>
      </c>
      <c r="L16" s="145"/>
      <c r="M16" s="77">
        <v>1</v>
      </c>
      <c r="N16" s="313" t="s">
        <v>65</v>
      </c>
      <c r="O16" s="160"/>
      <c r="P16" s="160"/>
      <c r="Q16" s="160"/>
      <c r="R16" s="158"/>
      <c r="S16" s="158"/>
      <c r="T16" s="158"/>
      <c r="U16" s="158"/>
      <c r="V16" s="158"/>
      <c r="W16" s="158"/>
      <c r="X16" s="160"/>
      <c r="Y16" s="160"/>
      <c r="Z16" s="160"/>
      <c r="AA16" s="318" t="s">
        <v>66</v>
      </c>
      <c r="AB16" s="325">
        <v>0</v>
      </c>
      <c r="AC16" s="321" t="s">
        <v>67</v>
      </c>
      <c r="AD16" s="160"/>
      <c r="AE16" s="160"/>
      <c r="AF16" s="160"/>
      <c r="AG16" s="77"/>
    </row>
    <row r="17" spans="1:33" ht="170.45" customHeight="1">
      <c r="A17" s="293"/>
      <c r="B17" s="244"/>
      <c r="C17" s="247"/>
      <c r="D17" s="270"/>
      <c r="E17" s="299"/>
      <c r="F17" s="302"/>
      <c r="G17" s="21" t="s">
        <v>68</v>
      </c>
      <c r="H17" s="24">
        <v>0.3</v>
      </c>
      <c r="I17" s="23">
        <v>3</v>
      </c>
      <c r="J17" s="145"/>
      <c r="K17" s="77">
        <v>1</v>
      </c>
      <c r="L17" s="77">
        <v>1</v>
      </c>
      <c r="M17" s="77">
        <v>1</v>
      </c>
      <c r="N17" s="313"/>
      <c r="O17" s="290"/>
      <c r="P17" s="290"/>
      <c r="Q17" s="290"/>
      <c r="R17" s="166"/>
      <c r="S17" s="166"/>
      <c r="T17" s="166"/>
      <c r="U17" s="166"/>
      <c r="V17" s="166"/>
      <c r="W17" s="166"/>
      <c r="X17" s="290"/>
      <c r="Y17" s="290"/>
      <c r="Z17" s="290"/>
      <c r="AA17" s="319"/>
      <c r="AB17" s="326"/>
      <c r="AC17" s="322"/>
      <c r="AD17" s="290"/>
      <c r="AE17" s="290"/>
      <c r="AF17" s="290"/>
      <c r="AG17" s="77"/>
    </row>
    <row r="18" spans="1:33" ht="166.9" customHeight="1">
      <c r="A18" s="294"/>
      <c r="B18" s="245"/>
      <c r="C18" s="248"/>
      <c r="D18" s="271"/>
      <c r="E18" s="300"/>
      <c r="F18" s="303"/>
      <c r="G18" s="25" t="s">
        <v>69</v>
      </c>
      <c r="H18" s="26">
        <v>0.3</v>
      </c>
      <c r="I18" s="26">
        <v>0.1</v>
      </c>
      <c r="J18" s="24">
        <v>0.02</v>
      </c>
      <c r="K18" s="24">
        <v>0.02</v>
      </c>
      <c r="L18" s="24">
        <v>0.03</v>
      </c>
      <c r="M18" s="24">
        <v>0.03</v>
      </c>
      <c r="N18" s="313"/>
      <c r="O18" s="161"/>
      <c r="P18" s="161"/>
      <c r="Q18" s="161"/>
      <c r="R18" s="159"/>
      <c r="S18" s="159"/>
      <c r="T18" s="159"/>
      <c r="U18" s="159"/>
      <c r="V18" s="159"/>
      <c r="W18" s="159"/>
      <c r="X18" s="161"/>
      <c r="Y18" s="161"/>
      <c r="Z18" s="161"/>
      <c r="AA18" s="320"/>
      <c r="AB18" s="327"/>
      <c r="AC18" s="323"/>
      <c r="AD18" s="161"/>
      <c r="AE18" s="161"/>
      <c r="AF18" s="161"/>
      <c r="AG18" s="119"/>
    </row>
    <row r="19" spans="1:33" ht="185.45" customHeight="1">
      <c r="A19" s="172" t="s">
        <v>70</v>
      </c>
      <c r="B19" s="183">
        <v>0.1</v>
      </c>
      <c r="C19" s="185" t="s">
        <v>71</v>
      </c>
      <c r="D19" s="187">
        <v>1</v>
      </c>
      <c r="E19" s="208" t="s">
        <v>72</v>
      </c>
      <c r="F19" s="257">
        <v>1</v>
      </c>
      <c r="G19" s="10" t="s">
        <v>73</v>
      </c>
      <c r="H19" s="11">
        <v>0.5</v>
      </c>
      <c r="I19" s="12">
        <v>1</v>
      </c>
      <c r="J19" s="12"/>
      <c r="K19" s="12"/>
      <c r="L19" s="12">
        <v>1</v>
      </c>
      <c r="M19" s="12"/>
      <c r="N19" s="12" t="s">
        <v>74</v>
      </c>
      <c r="O19" s="43"/>
      <c r="P19" s="42"/>
      <c r="Q19" s="42"/>
      <c r="R19" s="42"/>
      <c r="S19" s="42"/>
      <c r="T19" s="42"/>
      <c r="U19" s="42"/>
      <c r="V19" s="42"/>
      <c r="W19" s="42"/>
      <c r="X19" s="43"/>
      <c r="Y19" s="43"/>
      <c r="Z19" s="52"/>
      <c r="AA19" s="57" t="s">
        <v>75</v>
      </c>
      <c r="AB19" s="147">
        <v>10000</v>
      </c>
      <c r="AC19" s="58" t="s">
        <v>76</v>
      </c>
      <c r="AD19" s="59"/>
      <c r="AE19" s="59"/>
      <c r="AF19" s="59"/>
      <c r="AG19" s="82"/>
    </row>
    <row r="20" spans="1:33" ht="210.6" customHeight="1">
      <c r="A20" s="173"/>
      <c r="B20" s="184"/>
      <c r="C20" s="186"/>
      <c r="D20" s="188"/>
      <c r="E20" s="209"/>
      <c r="F20" s="258"/>
      <c r="G20" s="13" t="s">
        <v>77</v>
      </c>
      <c r="H20" s="11">
        <v>0.5</v>
      </c>
      <c r="I20" s="12">
        <v>2</v>
      </c>
      <c r="J20" s="12">
        <v>1</v>
      </c>
      <c r="K20" s="12"/>
      <c r="L20" s="12">
        <v>1</v>
      </c>
      <c r="M20" s="12"/>
      <c r="N20" s="12" t="s">
        <v>78</v>
      </c>
      <c r="O20" s="42"/>
      <c r="P20" s="42"/>
      <c r="Q20" s="42"/>
      <c r="R20" s="42"/>
      <c r="S20" s="42"/>
      <c r="T20" s="42"/>
      <c r="U20" s="43"/>
      <c r="V20" s="43"/>
      <c r="W20" s="43"/>
      <c r="X20" s="43"/>
      <c r="Y20" s="43"/>
      <c r="Z20" s="43"/>
      <c r="AA20" s="57" t="s">
        <v>75</v>
      </c>
      <c r="AB20" s="147">
        <v>18000</v>
      </c>
      <c r="AC20" s="58" t="s">
        <v>79</v>
      </c>
      <c r="AD20" s="59"/>
      <c r="AE20" s="59"/>
      <c r="AF20" s="59"/>
      <c r="AG20" s="12"/>
    </row>
    <row r="21" spans="1:33" ht="136.15" customHeight="1">
      <c r="A21" s="174" t="s">
        <v>80</v>
      </c>
      <c r="B21" s="249">
        <v>0.1</v>
      </c>
      <c r="C21" s="251" t="s">
        <v>81</v>
      </c>
      <c r="D21" s="253">
        <v>1</v>
      </c>
      <c r="E21" s="255" t="s">
        <v>82</v>
      </c>
      <c r="F21" s="231">
        <v>1</v>
      </c>
      <c r="G21" s="14" t="s">
        <v>83</v>
      </c>
      <c r="H21" s="15">
        <v>0.4</v>
      </c>
      <c r="I21" s="140">
        <v>5</v>
      </c>
      <c r="J21" s="140">
        <v>1</v>
      </c>
      <c r="K21" s="140">
        <v>1</v>
      </c>
      <c r="L21" s="140">
        <v>2</v>
      </c>
      <c r="M21" s="140">
        <v>1</v>
      </c>
      <c r="N21" s="169" t="s">
        <v>84</v>
      </c>
      <c r="O21" s="160"/>
      <c r="P21" s="160"/>
      <c r="Q21" s="158"/>
      <c r="R21" s="158"/>
      <c r="S21" s="158"/>
      <c r="T21" s="158"/>
      <c r="U21" s="158"/>
      <c r="V21" s="158"/>
      <c r="W21" s="158"/>
      <c r="X21" s="160"/>
      <c r="Y21" s="160"/>
      <c r="Z21" s="160"/>
      <c r="AA21" s="169" t="s">
        <v>85</v>
      </c>
      <c r="AB21" s="169">
        <v>0</v>
      </c>
      <c r="AC21" s="169" t="s">
        <v>86</v>
      </c>
      <c r="AD21" s="169"/>
      <c r="AE21" s="169"/>
      <c r="AF21" s="169"/>
      <c r="AG21" s="83"/>
    </row>
    <row r="22" spans="1:33" ht="174.6" customHeight="1">
      <c r="A22" s="175"/>
      <c r="B22" s="250"/>
      <c r="C22" s="252"/>
      <c r="D22" s="254"/>
      <c r="E22" s="256"/>
      <c r="F22" s="232"/>
      <c r="G22" s="29" t="s">
        <v>87</v>
      </c>
      <c r="H22" s="30">
        <v>0.6</v>
      </c>
      <c r="I22" s="30">
        <v>0.6</v>
      </c>
      <c r="J22" s="15"/>
      <c r="K22" s="15"/>
      <c r="L22" s="15"/>
      <c r="M22" s="15">
        <v>0.6</v>
      </c>
      <c r="N22" s="170"/>
      <c r="O22" s="161"/>
      <c r="P22" s="161"/>
      <c r="Q22" s="159"/>
      <c r="R22" s="159"/>
      <c r="S22" s="159"/>
      <c r="T22" s="159"/>
      <c r="U22" s="159"/>
      <c r="V22" s="159"/>
      <c r="W22" s="159"/>
      <c r="X22" s="161"/>
      <c r="Y22" s="161"/>
      <c r="Z22" s="161"/>
      <c r="AA22" s="170"/>
      <c r="AB22" s="170"/>
      <c r="AC22" s="170"/>
      <c r="AD22" s="170"/>
      <c r="AE22" s="170"/>
      <c r="AF22" s="170"/>
      <c r="AG22" s="120"/>
    </row>
    <row r="23" spans="1:33" ht="53.25">
      <c r="A23" s="176" t="s">
        <v>88</v>
      </c>
      <c r="B23" s="210">
        <v>0.1</v>
      </c>
      <c r="C23" s="213" t="s">
        <v>89</v>
      </c>
      <c r="D23" s="216">
        <v>1</v>
      </c>
      <c r="E23" s="233" t="s">
        <v>90</v>
      </c>
      <c r="F23" s="236">
        <v>1</v>
      </c>
      <c r="G23" s="16" t="s">
        <v>91</v>
      </c>
      <c r="H23" s="17">
        <v>0.2</v>
      </c>
      <c r="I23" s="16">
        <v>200</v>
      </c>
      <c r="J23" s="16">
        <v>50</v>
      </c>
      <c r="K23" s="16">
        <v>50</v>
      </c>
      <c r="L23" s="16">
        <v>50</v>
      </c>
      <c r="M23" s="16">
        <v>50</v>
      </c>
      <c r="N23" s="171" t="s">
        <v>92</v>
      </c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67" t="s">
        <v>93</v>
      </c>
      <c r="AB23" s="168">
        <v>30000</v>
      </c>
      <c r="AC23" s="328" t="s">
        <v>94</v>
      </c>
      <c r="AD23" s="328"/>
      <c r="AE23" s="328"/>
      <c r="AF23" s="328"/>
      <c r="AG23" s="84"/>
    </row>
    <row r="24" spans="1:33" ht="53.25">
      <c r="A24" s="177"/>
      <c r="B24" s="211"/>
      <c r="C24" s="214"/>
      <c r="D24" s="217"/>
      <c r="E24" s="234"/>
      <c r="F24" s="237"/>
      <c r="G24" s="16" t="s">
        <v>95</v>
      </c>
      <c r="H24" s="17">
        <v>0.2</v>
      </c>
      <c r="I24" s="16">
        <v>60</v>
      </c>
      <c r="J24" s="16">
        <v>20</v>
      </c>
      <c r="K24" s="16">
        <v>20</v>
      </c>
      <c r="L24" s="16">
        <v>10</v>
      </c>
      <c r="M24" s="16">
        <v>10</v>
      </c>
      <c r="N24" s="171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7"/>
      <c r="AB24" s="168"/>
      <c r="AC24" s="328"/>
      <c r="AD24" s="328"/>
      <c r="AE24" s="328"/>
      <c r="AF24" s="328"/>
      <c r="AG24" s="84"/>
    </row>
    <row r="25" spans="1:33" ht="53.25">
      <c r="A25" s="177"/>
      <c r="B25" s="211"/>
      <c r="C25" s="214"/>
      <c r="D25" s="217"/>
      <c r="E25" s="234"/>
      <c r="F25" s="237"/>
      <c r="G25" s="16" t="s">
        <v>96</v>
      </c>
      <c r="H25" s="17">
        <v>0.2</v>
      </c>
      <c r="I25" s="16">
        <v>5</v>
      </c>
      <c r="J25" s="16">
        <v>2</v>
      </c>
      <c r="K25" s="16">
        <v>1</v>
      </c>
      <c r="L25" s="16">
        <v>1</v>
      </c>
      <c r="M25" s="16">
        <v>1</v>
      </c>
      <c r="N25" s="171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7"/>
      <c r="AB25" s="168"/>
      <c r="AC25" s="328"/>
      <c r="AD25" s="328"/>
      <c r="AE25" s="328"/>
      <c r="AF25" s="328"/>
      <c r="AG25" s="84"/>
    </row>
    <row r="26" spans="1:33" ht="53.25">
      <c r="A26" s="177"/>
      <c r="B26" s="211"/>
      <c r="C26" s="214"/>
      <c r="D26" s="217"/>
      <c r="E26" s="234"/>
      <c r="F26" s="237"/>
      <c r="G26" s="16" t="s">
        <v>97</v>
      </c>
      <c r="H26" s="17">
        <v>0.2</v>
      </c>
      <c r="I26" s="16">
        <v>250</v>
      </c>
      <c r="J26" s="16">
        <v>50</v>
      </c>
      <c r="K26" s="16">
        <v>50</v>
      </c>
      <c r="L26" s="16">
        <v>50</v>
      </c>
      <c r="M26" s="16">
        <v>100</v>
      </c>
      <c r="N26" s="171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7"/>
      <c r="AB26" s="168"/>
      <c r="AC26" s="328"/>
      <c r="AD26" s="328"/>
      <c r="AE26" s="328"/>
      <c r="AF26" s="328"/>
      <c r="AG26" s="84"/>
    </row>
    <row r="27" spans="1:33" ht="99.6" customHeight="1">
      <c r="A27" s="178"/>
      <c r="B27" s="212"/>
      <c r="C27" s="215"/>
      <c r="D27" s="218"/>
      <c r="E27" s="235"/>
      <c r="F27" s="238"/>
      <c r="G27" s="31" t="s">
        <v>98</v>
      </c>
      <c r="H27" s="28">
        <v>0.2</v>
      </c>
      <c r="I27" s="141">
        <v>1500000</v>
      </c>
      <c r="J27" s="142">
        <v>250000</v>
      </c>
      <c r="K27" s="142">
        <v>250000</v>
      </c>
      <c r="L27" s="142">
        <v>500000</v>
      </c>
      <c r="M27" s="142">
        <v>500000</v>
      </c>
      <c r="N27" s="171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67"/>
      <c r="AB27" s="168"/>
      <c r="AC27" s="328"/>
      <c r="AD27" s="328"/>
      <c r="AE27" s="328"/>
      <c r="AF27" s="328"/>
      <c r="AG27" s="121"/>
    </row>
    <row r="28" spans="1:33" ht="126" customHeight="1">
      <c r="A28" s="179" t="s">
        <v>99</v>
      </c>
      <c r="B28" s="259">
        <v>0.05</v>
      </c>
      <c r="C28" s="261" t="s">
        <v>100</v>
      </c>
      <c r="D28" s="263">
        <v>1</v>
      </c>
      <c r="E28" s="265" t="s">
        <v>101</v>
      </c>
      <c r="F28" s="267">
        <v>1</v>
      </c>
      <c r="G28" s="227" t="s">
        <v>102</v>
      </c>
      <c r="H28" s="153">
        <v>1</v>
      </c>
      <c r="I28" s="153">
        <v>0.95</v>
      </c>
      <c r="J28" s="153"/>
      <c r="K28" s="153"/>
      <c r="L28" s="153"/>
      <c r="M28" s="153">
        <v>0.95</v>
      </c>
      <c r="N28" s="40" t="s">
        <v>103</v>
      </c>
      <c r="O28" s="43"/>
      <c r="P28" s="43"/>
      <c r="Q28" s="42"/>
      <c r="R28" s="42"/>
      <c r="S28" s="42"/>
      <c r="T28" s="43"/>
      <c r="U28" s="43"/>
      <c r="V28" s="42"/>
      <c r="W28" s="42"/>
      <c r="X28" s="42"/>
      <c r="Y28" s="43"/>
      <c r="Z28" s="42"/>
      <c r="AA28" s="331" t="s">
        <v>75</v>
      </c>
      <c r="AB28" s="60">
        <v>5000</v>
      </c>
      <c r="AC28" s="60" t="s">
        <v>104</v>
      </c>
      <c r="AD28" s="60"/>
      <c r="AE28" s="60"/>
      <c r="AF28" s="60"/>
      <c r="AG28" s="122"/>
    </row>
    <row r="29" spans="1:33" ht="144" customHeight="1">
      <c r="A29" s="180"/>
      <c r="B29" s="260"/>
      <c r="C29" s="262"/>
      <c r="D29" s="264"/>
      <c r="E29" s="266"/>
      <c r="F29" s="268"/>
      <c r="G29" s="228"/>
      <c r="H29" s="154"/>
      <c r="I29" s="154"/>
      <c r="J29" s="154"/>
      <c r="K29" s="154"/>
      <c r="L29" s="154"/>
      <c r="M29" s="154"/>
      <c r="N29" s="40" t="s">
        <v>105</v>
      </c>
      <c r="O29" s="43"/>
      <c r="P29" s="42"/>
      <c r="Q29" s="43"/>
      <c r="R29" s="43"/>
      <c r="S29" s="43"/>
      <c r="T29" s="43"/>
      <c r="U29" s="43"/>
      <c r="V29" s="43"/>
      <c r="W29" s="42"/>
      <c r="X29" s="43"/>
      <c r="Y29" s="43"/>
      <c r="Z29" s="43"/>
      <c r="AA29" s="332"/>
      <c r="AB29" s="60">
        <v>15000</v>
      </c>
      <c r="AC29" s="60" t="s">
        <v>104</v>
      </c>
      <c r="AD29" s="60"/>
      <c r="AE29" s="60"/>
      <c r="AF29" s="60"/>
      <c r="AG29" s="122"/>
    </row>
    <row r="30" spans="1:33" ht="114.6" customHeight="1">
      <c r="A30" s="180"/>
      <c r="B30" s="260"/>
      <c r="C30" s="262"/>
      <c r="D30" s="264"/>
      <c r="E30" s="266"/>
      <c r="F30" s="268"/>
      <c r="G30" s="228"/>
      <c r="H30" s="154"/>
      <c r="I30" s="154"/>
      <c r="J30" s="155"/>
      <c r="K30" s="155"/>
      <c r="L30" s="155"/>
      <c r="M30" s="155"/>
      <c r="N30" s="40" t="s">
        <v>106</v>
      </c>
      <c r="O30" s="43"/>
      <c r="P30" s="43"/>
      <c r="Q30" s="52"/>
      <c r="R30" s="52"/>
      <c r="S30" s="52"/>
      <c r="T30" s="42"/>
      <c r="U30" s="42"/>
      <c r="V30" s="52"/>
      <c r="W30" s="52"/>
      <c r="X30" s="52"/>
      <c r="Y30" s="52"/>
      <c r="Z30" s="52"/>
      <c r="AA30" s="333"/>
      <c r="AB30" s="150">
        <v>0</v>
      </c>
      <c r="AC30" s="60" t="s">
        <v>107</v>
      </c>
      <c r="AD30" s="60"/>
      <c r="AE30" s="60"/>
      <c r="AF30" s="60"/>
      <c r="AG30" s="122"/>
    </row>
    <row r="31" spans="1:33" ht="136.15" customHeight="1">
      <c r="A31" s="181" t="s">
        <v>108</v>
      </c>
      <c r="B31" s="219">
        <v>0.1</v>
      </c>
      <c r="C31" s="221" t="s">
        <v>109</v>
      </c>
      <c r="D31" s="223">
        <v>1</v>
      </c>
      <c r="E31" s="225" t="s">
        <v>110</v>
      </c>
      <c r="F31" s="229">
        <v>1</v>
      </c>
      <c r="G31" s="19" t="s">
        <v>111</v>
      </c>
      <c r="H31" s="20">
        <v>0.4</v>
      </c>
      <c r="I31" s="143">
        <v>1</v>
      </c>
      <c r="J31" s="53">
        <v>1</v>
      </c>
      <c r="K31" s="53"/>
      <c r="L31" s="53"/>
      <c r="M31" s="53"/>
      <c r="N31" s="53" t="s">
        <v>112</v>
      </c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  <c r="Z31" s="43"/>
      <c r="AA31" s="63" t="s">
        <v>75</v>
      </c>
      <c r="AB31" s="151">
        <v>130000</v>
      </c>
      <c r="AC31" s="63" t="s">
        <v>113</v>
      </c>
      <c r="AD31" s="61"/>
      <c r="AE31" s="61"/>
      <c r="AF31" s="61"/>
      <c r="AG31" s="123"/>
    </row>
    <row r="32" spans="1:33" ht="269.25" customHeight="1">
      <c r="A32" s="182"/>
      <c r="B32" s="220"/>
      <c r="C32" s="222"/>
      <c r="D32" s="224"/>
      <c r="E32" s="226"/>
      <c r="F32" s="230"/>
      <c r="G32" s="19" t="s">
        <v>114</v>
      </c>
      <c r="H32" s="20">
        <v>0.6</v>
      </c>
      <c r="I32" s="20">
        <v>0.98</v>
      </c>
      <c r="J32" s="144"/>
      <c r="K32" s="144"/>
      <c r="L32" s="144">
        <v>0.98</v>
      </c>
      <c r="M32" s="144"/>
      <c r="N32" s="18" t="s">
        <v>115</v>
      </c>
      <c r="O32" s="42"/>
      <c r="P32" s="42"/>
      <c r="Q32" s="42"/>
      <c r="R32" s="42"/>
      <c r="S32" s="42"/>
      <c r="T32" s="42"/>
      <c r="U32" s="42"/>
      <c r="V32" s="43"/>
      <c r="W32" s="43"/>
      <c r="X32" s="43"/>
      <c r="Y32" s="43"/>
      <c r="Z32" s="43"/>
      <c r="AA32" s="64" t="s">
        <v>116</v>
      </c>
      <c r="AB32" s="150">
        <v>0</v>
      </c>
      <c r="AC32" s="72" t="s">
        <v>117</v>
      </c>
      <c r="AD32" s="61"/>
      <c r="AE32" s="61"/>
      <c r="AF32" s="61"/>
      <c r="AG32" s="124"/>
    </row>
    <row r="33" spans="1:33" ht="217.5" customHeight="1">
      <c r="A33" s="73" t="s">
        <v>118</v>
      </c>
      <c r="B33" s="27">
        <v>0.05</v>
      </c>
      <c r="C33" s="74" t="s">
        <v>119</v>
      </c>
      <c r="D33" s="75">
        <v>1</v>
      </c>
      <c r="E33" s="65" t="s">
        <v>120</v>
      </c>
      <c r="F33" s="66">
        <v>1</v>
      </c>
      <c r="G33" s="67" t="s">
        <v>121</v>
      </c>
      <c r="H33" s="68">
        <v>1</v>
      </c>
      <c r="I33" s="69">
        <v>5</v>
      </c>
      <c r="J33" s="69">
        <v>2</v>
      </c>
      <c r="K33" s="69">
        <v>2</v>
      </c>
      <c r="L33" s="69">
        <v>1</v>
      </c>
      <c r="M33" s="69"/>
      <c r="N33" s="69" t="s">
        <v>122</v>
      </c>
      <c r="O33" s="42"/>
      <c r="P33" s="42"/>
      <c r="Q33" s="42"/>
      <c r="R33" s="42"/>
      <c r="S33" s="43"/>
      <c r="T33" s="43"/>
      <c r="U33" s="43"/>
      <c r="V33" s="43"/>
      <c r="W33" s="43"/>
      <c r="X33" s="43"/>
      <c r="Y33" s="43"/>
      <c r="Z33" s="43"/>
      <c r="AA33" s="70" t="s">
        <v>75</v>
      </c>
      <c r="AB33" s="152">
        <v>30000</v>
      </c>
      <c r="AC33" s="71" t="s">
        <v>123</v>
      </c>
      <c r="AD33" s="62"/>
      <c r="AE33" s="62"/>
      <c r="AF33" s="62"/>
      <c r="AG33" s="85"/>
    </row>
  </sheetData>
  <mergeCells count="158">
    <mergeCell ref="AC23:AC27"/>
    <mergeCell ref="AD23:AD27"/>
    <mergeCell ref="AE23:AE27"/>
    <mergeCell ref="AF23:AF27"/>
    <mergeCell ref="R23:R27"/>
    <mergeCell ref="S23:S27"/>
    <mergeCell ref="A1:AG1"/>
    <mergeCell ref="AG2:AG3"/>
    <mergeCell ref="AA28:AA30"/>
    <mergeCell ref="O4:O5"/>
    <mergeCell ref="P4:P5"/>
    <mergeCell ref="Q4:Q5"/>
    <mergeCell ref="R4:R5"/>
    <mergeCell ref="N4:N5"/>
    <mergeCell ref="AD7:AD8"/>
    <mergeCell ref="AC21:AC22"/>
    <mergeCell ref="AD21:AD22"/>
    <mergeCell ref="T23:T27"/>
    <mergeCell ref="U23:U27"/>
    <mergeCell ref="V23:V27"/>
    <mergeCell ref="W23:W27"/>
    <mergeCell ref="X23:X27"/>
    <mergeCell ref="Y23:Y27"/>
    <mergeCell ref="Z23:Z27"/>
    <mergeCell ref="AF7:AF8"/>
    <mergeCell ref="AE16:AE18"/>
    <mergeCell ref="AF16:AF18"/>
    <mergeCell ref="AE7:AE8"/>
    <mergeCell ref="AA21:AA22"/>
    <mergeCell ref="AB21:AB22"/>
    <mergeCell ref="AA16:AA18"/>
    <mergeCell ref="AC16:AC18"/>
    <mergeCell ref="AD16:AD18"/>
    <mergeCell ref="AA4:AA15"/>
    <mergeCell ref="AB16:AB18"/>
    <mergeCell ref="AE21:AE22"/>
    <mergeCell ref="AF21:AF22"/>
    <mergeCell ref="F14:F15"/>
    <mergeCell ref="S16:S18"/>
    <mergeCell ref="T16:T18"/>
    <mergeCell ref="U16:U18"/>
    <mergeCell ref="A16:A18"/>
    <mergeCell ref="E7:E8"/>
    <mergeCell ref="F7:F8"/>
    <mergeCell ref="E9:E10"/>
    <mergeCell ref="E16:E18"/>
    <mergeCell ref="F16:F18"/>
    <mergeCell ref="F9:F10"/>
    <mergeCell ref="C4:C10"/>
    <mergeCell ref="D4:D10"/>
    <mergeCell ref="C11:C15"/>
    <mergeCell ref="O16:O18"/>
    <mergeCell ref="P16:P18"/>
    <mergeCell ref="Q16:Q18"/>
    <mergeCell ref="R16:R18"/>
    <mergeCell ref="N16:N18"/>
    <mergeCell ref="A4:A15"/>
    <mergeCell ref="AF2:AF3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AC11:AC12"/>
    <mergeCell ref="AD11:AD12"/>
    <mergeCell ref="AE11:AE12"/>
    <mergeCell ref="AF11:AF12"/>
    <mergeCell ref="AC7:AC8"/>
    <mergeCell ref="V16:V18"/>
    <mergeCell ref="W16:W18"/>
    <mergeCell ref="X16:X18"/>
    <mergeCell ref="Y16:Y18"/>
    <mergeCell ref="Z16:Z18"/>
    <mergeCell ref="AF4:AF5"/>
    <mergeCell ref="H28:H30"/>
    <mergeCell ref="I28:I30"/>
    <mergeCell ref="F21:F22"/>
    <mergeCell ref="E23:E27"/>
    <mergeCell ref="F23:F27"/>
    <mergeCell ref="E12:E13"/>
    <mergeCell ref="F12:F13"/>
    <mergeCell ref="B16:B18"/>
    <mergeCell ref="C16:C18"/>
    <mergeCell ref="B21:B22"/>
    <mergeCell ref="C21:C22"/>
    <mergeCell ref="D21:D22"/>
    <mergeCell ref="E21:E22"/>
    <mergeCell ref="F19:F20"/>
    <mergeCell ref="B28:B30"/>
    <mergeCell ref="C28:C30"/>
    <mergeCell ref="D28:D30"/>
    <mergeCell ref="E28:E30"/>
    <mergeCell ref="F28:F30"/>
    <mergeCell ref="D16:D18"/>
    <mergeCell ref="B4:B15"/>
    <mergeCell ref="E4:E6"/>
    <mergeCell ref="D11:D15"/>
    <mergeCell ref="F4:F6"/>
    <mergeCell ref="E19:E20"/>
    <mergeCell ref="B23:B27"/>
    <mergeCell ref="C23:C27"/>
    <mergeCell ref="D23:D27"/>
    <mergeCell ref="B31:B32"/>
    <mergeCell ref="C31:C32"/>
    <mergeCell ref="D31:D32"/>
    <mergeCell ref="E31:E32"/>
    <mergeCell ref="G28:G30"/>
    <mergeCell ref="F31:F32"/>
    <mergeCell ref="A19:A20"/>
    <mergeCell ref="A21:A22"/>
    <mergeCell ref="A23:A27"/>
    <mergeCell ref="A28:A30"/>
    <mergeCell ref="A31:A32"/>
    <mergeCell ref="B19:B20"/>
    <mergeCell ref="C19:C20"/>
    <mergeCell ref="D19:D20"/>
    <mergeCell ref="AC2:AE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Z2"/>
    <mergeCell ref="J2:M2"/>
    <mergeCell ref="J28:J30"/>
    <mergeCell ref="K28:K30"/>
    <mergeCell ref="L28:L30"/>
    <mergeCell ref="M28:M30"/>
    <mergeCell ref="AB4:AB5"/>
    <mergeCell ref="S4:S5"/>
    <mergeCell ref="T4:T5"/>
    <mergeCell ref="U4:U5"/>
    <mergeCell ref="V4:V5"/>
    <mergeCell ref="W4:W5"/>
    <mergeCell ref="AA2:AA3"/>
    <mergeCell ref="AB2:AB3"/>
    <mergeCell ref="X4:X5"/>
    <mergeCell ref="Y4:Y5"/>
    <mergeCell ref="O23:O27"/>
    <mergeCell ref="P23:P27"/>
    <mergeCell ref="Q23:Q27"/>
    <mergeCell ref="AA23:AA27"/>
    <mergeCell ref="AB23:AB27"/>
    <mergeCell ref="N21:N22"/>
    <mergeCell ref="N23:N27"/>
    <mergeCell ref="Z4:Z5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141C-7474-43D8-A154-4777E1036BF3}">
  <dimension ref="A1:P53"/>
  <sheetViews>
    <sheetView rightToLeft="1" zoomScale="60" zoomScaleNormal="60" workbookViewId="0">
      <selection activeCell="A13" sqref="A13"/>
    </sheetView>
  </sheetViews>
  <sheetFormatPr defaultRowHeight="14.25"/>
  <cols>
    <col min="1" max="1" width="57.625" bestFit="1" customWidth="1"/>
    <col min="2" max="2" width="13.75" bestFit="1" customWidth="1"/>
    <col min="3" max="3" width="10.875" bestFit="1" customWidth="1"/>
    <col min="4" max="4" width="15.5" bestFit="1" customWidth="1"/>
    <col min="5" max="5" width="18.5" bestFit="1" customWidth="1"/>
    <col min="10" max="10" width="9.125" customWidth="1"/>
  </cols>
  <sheetData>
    <row r="1" spans="1:16" ht="131.25" customHeight="1">
      <c r="K1" s="334"/>
      <c r="L1" s="334"/>
      <c r="M1" s="334"/>
      <c r="N1" s="334"/>
      <c r="O1" s="334"/>
      <c r="P1" s="334"/>
    </row>
    <row r="2" spans="1:16" ht="39">
      <c r="A2" s="340" t="s">
        <v>124</v>
      </c>
      <c r="B2" s="341"/>
      <c r="C2" s="341"/>
      <c r="D2" s="341"/>
      <c r="E2" s="341"/>
      <c r="F2" s="341"/>
      <c r="G2" s="341"/>
      <c r="H2" s="341"/>
      <c r="I2" s="341"/>
      <c r="J2" s="341"/>
      <c r="K2" s="334"/>
      <c r="L2" s="334"/>
      <c r="M2" s="334"/>
      <c r="N2" s="334"/>
      <c r="O2" s="334"/>
      <c r="P2" s="334"/>
    </row>
    <row r="3" spans="1:16" ht="39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34"/>
      <c r="L3" s="334"/>
      <c r="M3" s="334"/>
      <c r="N3" s="334"/>
      <c r="O3" s="334"/>
      <c r="P3" s="334"/>
    </row>
    <row r="4" spans="1:16" ht="39">
      <c r="A4" s="344" t="s">
        <v>125</v>
      </c>
      <c r="B4" s="345"/>
      <c r="C4" s="345"/>
      <c r="D4" s="345"/>
      <c r="E4" s="345"/>
      <c r="F4" s="345"/>
      <c r="G4" s="345"/>
      <c r="H4" s="345"/>
      <c r="I4" s="345"/>
      <c r="J4" s="345"/>
      <c r="K4" s="334"/>
      <c r="L4" s="334"/>
      <c r="M4" s="334"/>
      <c r="N4" s="334"/>
      <c r="O4" s="334"/>
      <c r="P4" s="334"/>
    </row>
    <row r="5" spans="1:16" ht="39">
      <c r="A5" s="342" t="s">
        <v>126</v>
      </c>
      <c r="B5" s="343"/>
      <c r="C5" s="343"/>
      <c r="D5" s="343"/>
      <c r="E5" s="343"/>
      <c r="F5" s="343"/>
      <c r="G5" s="343"/>
      <c r="H5" s="343"/>
      <c r="I5" s="343"/>
      <c r="J5" s="343"/>
      <c r="K5" s="334"/>
      <c r="L5" s="334"/>
      <c r="M5" s="334"/>
      <c r="N5" s="334"/>
      <c r="O5" s="334"/>
      <c r="P5" s="334"/>
    </row>
    <row r="6" spans="1:16" ht="39">
      <c r="A6" s="125" t="s">
        <v>127</v>
      </c>
      <c r="B6" s="86" t="s">
        <v>128</v>
      </c>
      <c r="C6" s="86" t="s">
        <v>129</v>
      </c>
      <c r="D6" s="86" t="s">
        <v>130</v>
      </c>
      <c r="E6" s="87" t="s">
        <v>131</v>
      </c>
      <c r="F6" s="346" t="s">
        <v>132</v>
      </c>
      <c r="G6" s="346"/>
      <c r="H6" s="346"/>
      <c r="I6" s="346"/>
      <c r="J6" s="346"/>
      <c r="K6" s="334"/>
      <c r="L6" s="334"/>
      <c r="M6" s="334"/>
      <c r="N6" s="334"/>
      <c r="O6" s="334"/>
      <c r="P6" s="334"/>
    </row>
    <row r="7" spans="1:16" ht="39">
      <c r="A7" s="126" t="s">
        <v>133</v>
      </c>
      <c r="B7" s="88">
        <v>10950</v>
      </c>
      <c r="C7" s="88">
        <v>12</v>
      </c>
      <c r="D7" s="88">
        <f t="shared" ref="D7:D14" si="0">B7*C7</f>
        <v>131400</v>
      </c>
      <c r="E7" s="347">
        <f>D7+D8+D9+D10+D11+D12+D14</f>
        <v>569520</v>
      </c>
      <c r="F7" s="350">
        <f>E7+E16+E30+E33+E44+E48+E50+E53</f>
        <v>2001782.77</v>
      </c>
      <c r="G7" s="351"/>
      <c r="H7" s="351"/>
      <c r="I7" s="351"/>
      <c r="J7" s="351"/>
      <c r="K7" s="334"/>
      <c r="L7" s="334"/>
      <c r="M7" s="334"/>
      <c r="N7" s="334"/>
      <c r="O7" s="334"/>
      <c r="P7" s="334"/>
    </row>
    <row r="8" spans="1:16" ht="39">
      <c r="A8" s="126" t="s">
        <v>134</v>
      </c>
      <c r="B8" s="88">
        <v>9790</v>
      </c>
      <c r="C8" s="88">
        <v>12</v>
      </c>
      <c r="D8" s="88">
        <f t="shared" si="0"/>
        <v>117480</v>
      </c>
      <c r="E8" s="348"/>
      <c r="F8" s="351"/>
      <c r="G8" s="351"/>
      <c r="H8" s="351"/>
      <c r="I8" s="351"/>
      <c r="J8" s="351"/>
      <c r="K8" s="334"/>
      <c r="L8" s="334"/>
      <c r="M8" s="334"/>
      <c r="N8" s="334"/>
      <c r="O8" s="334"/>
      <c r="P8" s="334"/>
    </row>
    <row r="9" spans="1:16" ht="39">
      <c r="A9" s="126" t="s">
        <v>135</v>
      </c>
      <c r="B9" s="88">
        <v>8550</v>
      </c>
      <c r="C9" s="88">
        <v>12</v>
      </c>
      <c r="D9" s="88">
        <f t="shared" si="0"/>
        <v>102600</v>
      </c>
      <c r="E9" s="348"/>
      <c r="F9" s="351"/>
      <c r="G9" s="351"/>
      <c r="H9" s="351"/>
      <c r="I9" s="351"/>
      <c r="J9" s="351"/>
      <c r="K9" s="334"/>
      <c r="L9" s="334"/>
      <c r="M9" s="334"/>
      <c r="N9" s="334"/>
      <c r="O9" s="334"/>
      <c r="P9" s="334"/>
    </row>
    <row r="10" spans="1:16" ht="39">
      <c r="A10" s="126" t="s">
        <v>136</v>
      </c>
      <c r="B10" s="88">
        <v>5490</v>
      </c>
      <c r="C10" s="88">
        <v>12</v>
      </c>
      <c r="D10" s="88">
        <f t="shared" si="0"/>
        <v>65880</v>
      </c>
      <c r="E10" s="348"/>
      <c r="F10" s="351"/>
      <c r="G10" s="351"/>
      <c r="H10" s="351"/>
      <c r="I10" s="351"/>
      <c r="J10" s="351"/>
      <c r="K10" s="334"/>
      <c r="L10" s="334"/>
      <c r="M10" s="334"/>
      <c r="N10" s="334"/>
      <c r="O10" s="334"/>
      <c r="P10" s="334"/>
    </row>
    <row r="11" spans="1:16" ht="39">
      <c r="A11" s="126" t="s">
        <v>137</v>
      </c>
      <c r="B11" s="88">
        <v>5490</v>
      </c>
      <c r="C11" s="88">
        <v>12</v>
      </c>
      <c r="D11" s="88">
        <f t="shared" si="0"/>
        <v>65880</v>
      </c>
      <c r="E11" s="348"/>
      <c r="F11" s="351"/>
      <c r="G11" s="351"/>
      <c r="H11" s="351"/>
      <c r="I11" s="351"/>
      <c r="J11" s="351"/>
      <c r="K11" s="334"/>
      <c r="L11" s="334"/>
      <c r="M11" s="334"/>
      <c r="N11" s="334"/>
      <c r="O11" s="334"/>
      <c r="P11" s="334"/>
    </row>
    <row r="12" spans="1:16" ht="39">
      <c r="A12" s="126" t="s">
        <v>138</v>
      </c>
      <c r="B12" s="88">
        <v>5490</v>
      </c>
      <c r="C12" s="88">
        <v>12</v>
      </c>
      <c r="D12" s="88">
        <f t="shared" si="0"/>
        <v>65880</v>
      </c>
      <c r="E12" s="348"/>
      <c r="F12" s="351"/>
      <c r="G12" s="351"/>
      <c r="H12" s="351"/>
      <c r="I12" s="351"/>
      <c r="J12" s="351"/>
      <c r="K12" s="334"/>
      <c r="L12" s="334"/>
      <c r="M12" s="334"/>
      <c r="N12" s="334"/>
      <c r="O12" s="334"/>
      <c r="P12" s="334"/>
    </row>
    <row r="13" spans="1:16" ht="39">
      <c r="A13" s="126" t="s">
        <v>139</v>
      </c>
      <c r="B13" s="88">
        <v>4405</v>
      </c>
      <c r="C13" s="88">
        <v>12</v>
      </c>
      <c r="D13" s="88">
        <f t="shared" si="0"/>
        <v>52860</v>
      </c>
      <c r="E13" s="348"/>
      <c r="F13" s="351"/>
      <c r="G13" s="351"/>
      <c r="H13" s="351"/>
      <c r="I13" s="351"/>
      <c r="J13" s="351"/>
      <c r="K13" s="334"/>
      <c r="L13" s="334"/>
      <c r="M13" s="334"/>
      <c r="N13" s="334"/>
      <c r="O13" s="334"/>
      <c r="P13" s="334"/>
    </row>
    <row r="14" spans="1:16" ht="39">
      <c r="A14" s="126" t="s">
        <v>140</v>
      </c>
      <c r="B14" s="88">
        <v>1700</v>
      </c>
      <c r="C14" s="88">
        <v>12</v>
      </c>
      <c r="D14" s="88">
        <f t="shared" si="0"/>
        <v>20400</v>
      </c>
      <c r="E14" s="349"/>
      <c r="F14" s="351"/>
      <c r="G14" s="351"/>
      <c r="H14" s="351"/>
      <c r="I14" s="351"/>
      <c r="J14" s="351"/>
      <c r="K14" s="334"/>
      <c r="L14" s="334"/>
      <c r="M14" s="334"/>
      <c r="N14" s="334"/>
      <c r="O14" s="334"/>
      <c r="P14" s="334"/>
    </row>
    <row r="15" spans="1:16" ht="39">
      <c r="A15" s="127" t="s">
        <v>141</v>
      </c>
      <c r="B15" s="89" t="s">
        <v>128</v>
      </c>
      <c r="C15" s="89" t="s">
        <v>129</v>
      </c>
      <c r="D15" s="89" t="s">
        <v>130</v>
      </c>
      <c r="E15" s="90" t="s">
        <v>131</v>
      </c>
      <c r="F15" s="351"/>
      <c r="G15" s="351"/>
      <c r="H15" s="351"/>
      <c r="I15" s="351"/>
      <c r="J15" s="351"/>
      <c r="K15" s="334"/>
      <c r="L15" s="334"/>
      <c r="M15" s="334"/>
      <c r="N15" s="334"/>
      <c r="O15" s="334"/>
      <c r="P15" s="334"/>
    </row>
    <row r="16" spans="1:16" ht="39">
      <c r="A16" s="126" t="s">
        <v>142</v>
      </c>
      <c r="B16" s="88">
        <v>17750</v>
      </c>
      <c r="C16" s="88">
        <v>2</v>
      </c>
      <c r="D16" s="88">
        <f t="shared" ref="D16:D28" si="1">B16*C16</f>
        <v>35500</v>
      </c>
      <c r="E16" s="335">
        <f>D16+D17+D18+D19+D20+D21+D22+D23+D24+D25+D26+D27+D28</f>
        <v>188703.22000000003</v>
      </c>
      <c r="F16" s="351"/>
      <c r="G16" s="351"/>
      <c r="H16" s="351"/>
      <c r="I16" s="351"/>
      <c r="J16" s="351"/>
      <c r="K16" s="334"/>
      <c r="L16" s="334"/>
      <c r="M16" s="334"/>
      <c r="N16" s="334"/>
      <c r="O16" s="334"/>
      <c r="P16" s="334"/>
    </row>
    <row r="17" spans="1:16" ht="39">
      <c r="A17" s="126" t="s">
        <v>143</v>
      </c>
      <c r="B17" s="88">
        <v>4759.8900000000003</v>
      </c>
      <c r="C17" s="88">
        <v>12</v>
      </c>
      <c r="D17" s="88">
        <f t="shared" si="1"/>
        <v>57118.680000000008</v>
      </c>
      <c r="E17" s="336"/>
      <c r="F17" s="351"/>
      <c r="G17" s="351"/>
      <c r="H17" s="351"/>
      <c r="I17" s="351"/>
      <c r="J17" s="351"/>
      <c r="K17" s="334"/>
      <c r="L17" s="334"/>
      <c r="M17" s="334"/>
      <c r="N17" s="334"/>
      <c r="O17" s="334"/>
      <c r="P17" s="334"/>
    </row>
    <row r="18" spans="1:16" ht="39">
      <c r="A18" s="126" t="s">
        <v>144</v>
      </c>
      <c r="B18" s="88">
        <v>31733.1</v>
      </c>
      <c r="C18" s="88">
        <v>1</v>
      </c>
      <c r="D18" s="88">
        <f t="shared" si="1"/>
        <v>31733.1</v>
      </c>
      <c r="E18" s="336"/>
      <c r="F18" s="351"/>
      <c r="G18" s="351"/>
      <c r="H18" s="351"/>
      <c r="I18" s="351"/>
      <c r="J18" s="351"/>
      <c r="K18" s="334"/>
      <c r="L18" s="334"/>
      <c r="M18" s="334"/>
      <c r="N18" s="334"/>
      <c r="O18" s="334"/>
      <c r="P18" s="334"/>
    </row>
    <row r="19" spans="1:16" ht="39">
      <c r="A19" s="126" t="s">
        <v>145</v>
      </c>
      <c r="B19" s="88">
        <v>100</v>
      </c>
      <c r="C19" s="88">
        <v>12</v>
      </c>
      <c r="D19" s="88">
        <f t="shared" si="1"/>
        <v>1200</v>
      </c>
      <c r="E19" s="336"/>
      <c r="F19" s="351"/>
      <c r="G19" s="351"/>
      <c r="H19" s="351"/>
      <c r="I19" s="351"/>
      <c r="J19" s="351"/>
      <c r="K19" s="334"/>
      <c r="L19" s="334"/>
      <c r="M19" s="334"/>
      <c r="N19" s="334"/>
      <c r="O19" s="334"/>
      <c r="P19" s="334"/>
    </row>
    <row r="20" spans="1:16" ht="39">
      <c r="A20" s="126" t="s">
        <v>146</v>
      </c>
      <c r="B20" s="88">
        <v>405.11</v>
      </c>
      <c r="C20" s="88">
        <v>12</v>
      </c>
      <c r="D20" s="88">
        <f t="shared" si="1"/>
        <v>4861.32</v>
      </c>
      <c r="E20" s="336"/>
      <c r="F20" s="351"/>
      <c r="G20" s="351"/>
      <c r="H20" s="351"/>
      <c r="I20" s="351"/>
      <c r="J20" s="351"/>
      <c r="K20" s="334"/>
      <c r="L20" s="334"/>
      <c r="M20" s="334"/>
      <c r="N20" s="334"/>
      <c r="O20" s="334"/>
      <c r="P20" s="334"/>
    </row>
    <row r="21" spans="1:16" ht="39">
      <c r="A21" s="126" t="s">
        <v>147</v>
      </c>
      <c r="B21" s="88">
        <v>226.47</v>
      </c>
      <c r="C21" s="88">
        <v>12</v>
      </c>
      <c r="D21" s="88">
        <f t="shared" si="1"/>
        <v>2717.64</v>
      </c>
      <c r="E21" s="336"/>
      <c r="F21" s="351"/>
      <c r="G21" s="351"/>
      <c r="H21" s="351"/>
      <c r="I21" s="351"/>
      <c r="J21" s="351"/>
      <c r="K21" s="334"/>
      <c r="L21" s="334"/>
      <c r="M21" s="334"/>
      <c r="N21" s="334"/>
      <c r="O21" s="334"/>
      <c r="P21" s="334"/>
    </row>
    <row r="22" spans="1:16" ht="39">
      <c r="A22" s="126" t="s">
        <v>148</v>
      </c>
      <c r="B22" s="88">
        <v>1282.28</v>
      </c>
      <c r="C22" s="88">
        <v>12</v>
      </c>
      <c r="D22" s="88">
        <f t="shared" si="1"/>
        <v>15387.36</v>
      </c>
      <c r="E22" s="336"/>
      <c r="F22" s="351"/>
      <c r="G22" s="351"/>
      <c r="H22" s="351"/>
      <c r="I22" s="351"/>
      <c r="J22" s="351"/>
      <c r="K22" s="334"/>
      <c r="L22" s="334"/>
      <c r="M22" s="334"/>
      <c r="N22" s="334"/>
      <c r="O22" s="334"/>
      <c r="P22" s="334"/>
    </row>
    <row r="23" spans="1:16" ht="39">
      <c r="A23" s="126" t="s">
        <v>149</v>
      </c>
      <c r="B23" s="88">
        <v>157.11000000000001</v>
      </c>
      <c r="C23" s="88">
        <v>12</v>
      </c>
      <c r="D23" s="88">
        <f t="shared" si="1"/>
        <v>1885.3200000000002</v>
      </c>
      <c r="E23" s="336"/>
      <c r="F23" s="351"/>
      <c r="G23" s="351"/>
      <c r="H23" s="351"/>
      <c r="I23" s="351"/>
      <c r="J23" s="351"/>
      <c r="K23" s="334"/>
      <c r="L23" s="334"/>
      <c r="M23" s="334"/>
      <c r="N23" s="334"/>
      <c r="O23" s="334"/>
      <c r="P23" s="334"/>
    </row>
    <row r="24" spans="1:16" ht="39">
      <c r="A24" s="126" t="s">
        <v>150</v>
      </c>
      <c r="B24" s="88">
        <v>827.45</v>
      </c>
      <c r="C24" s="88">
        <v>12</v>
      </c>
      <c r="D24" s="88">
        <f t="shared" si="1"/>
        <v>9929.4000000000015</v>
      </c>
      <c r="E24" s="336"/>
      <c r="F24" s="351"/>
      <c r="G24" s="351"/>
      <c r="H24" s="351"/>
      <c r="I24" s="351"/>
      <c r="J24" s="351"/>
      <c r="K24" s="334"/>
      <c r="L24" s="334"/>
      <c r="M24" s="334"/>
      <c r="N24" s="334"/>
      <c r="O24" s="334"/>
      <c r="P24" s="334"/>
    </row>
    <row r="25" spans="1:16" ht="39">
      <c r="A25" s="126" t="s">
        <v>151</v>
      </c>
      <c r="B25" s="88">
        <v>274.17</v>
      </c>
      <c r="C25" s="88">
        <v>12</v>
      </c>
      <c r="D25" s="88">
        <f t="shared" si="1"/>
        <v>3290.04</v>
      </c>
      <c r="E25" s="336"/>
      <c r="F25" s="351"/>
      <c r="G25" s="351"/>
      <c r="H25" s="351"/>
      <c r="I25" s="351"/>
      <c r="J25" s="351"/>
      <c r="K25" s="334"/>
      <c r="L25" s="334"/>
      <c r="M25" s="334"/>
      <c r="N25" s="334"/>
      <c r="O25" s="334"/>
      <c r="P25" s="334"/>
    </row>
    <row r="26" spans="1:16" ht="39">
      <c r="A26" s="126" t="s">
        <v>152</v>
      </c>
      <c r="B26" s="88">
        <v>9150</v>
      </c>
      <c r="C26" s="88">
        <v>1</v>
      </c>
      <c r="D26" s="88">
        <f t="shared" si="1"/>
        <v>9150</v>
      </c>
      <c r="E26" s="336"/>
      <c r="F26" s="351"/>
      <c r="G26" s="351"/>
      <c r="H26" s="351"/>
      <c r="I26" s="351"/>
      <c r="J26" s="351"/>
      <c r="K26" s="334"/>
      <c r="L26" s="334"/>
      <c r="M26" s="334"/>
      <c r="N26" s="334"/>
      <c r="O26" s="334"/>
      <c r="P26" s="334"/>
    </row>
    <row r="27" spans="1:16" ht="39">
      <c r="A27" s="126" t="s">
        <v>153</v>
      </c>
      <c r="B27" s="88">
        <v>52.34</v>
      </c>
      <c r="C27" s="88">
        <v>12</v>
      </c>
      <c r="D27" s="88">
        <f t="shared" si="1"/>
        <v>628.08000000000004</v>
      </c>
      <c r="E27" s="336"/>
      <c r="F27" s="351"/>
      <c r="G27" s="351"/>
      <c r="H27" s="351"/>
      <c r="I27" s="351"/>
      <c r="J27" s="351"/>
      <c r="K27" s="334"/>
      <c r="L27" s="334"/>
      <c r="M27" s="334"/>
      <c r="N27" s="334"/>
      <c r="O27" s="334"/>
      <c r="P27" s="334"/>
    </row>
    <row r="28" spans="1:16" ht="39">
      <c r="A28" s="126" t="s">
        <v>154</v>
      </c>
      <c r="B28" s="88">
        <v>1275.19</v>
      </c>
      <c r="C28" s="88">
        <v>12</v>
      </c>
      <c r="D28" s="88">
        <f t="shared" si="1"/>
        <v>15302.28</v>
      </c>
      <c r="E28" s="352"/>
      <c r="F28" s="351"/>
      <c r="G28" s="351"/>
      <c r="H28" s="351"/>
      <c r="I28" s="351"/>
      <c r="J28" s="351"/>
      <c r="K28" s="334"/>
      <c r="L28" s="334"/>
      <c r="M28" s="334"/>
      <c r="N28" s="334"/>
      <c r="O28" s="334"/>
      <c r="P28" s="334"/>
    </row>
    <row r="29" spans="1:16" ht="39">
      <c r="A29" s="128" t="s">
        <v>155</v>
      </c>
      <c r="B29" s="92" t="s">
        <v>128</v>
      </c>
      <c r="C29" s="92" t="s">
        <v>129</v>
      </c>
      <c r="D29" s="92" t="s">
        <v>130</v>
      </c>
      <c r="E29" s="93" t="s">
        <v>131</v>
      </c>
      <c r="F29" s="351"/>
      <c r="G29" s="351"/>
      <c r="H29" s="351"/>
      <c r="I29" s="351"/>
      <c r="J29" s="351"/>
      <c r="K29" s="334"/>
      <c r="L29" s="334"/>
      <c r="M29" s="334"/>
      <c r="N29" s="334"/>
      <c r="O29" s="334"/>
      <c r="P29" s="334"/>
    </row>
    <row r="30" spans="1:16" ht="39">
      <c r="A30" s="126" t="s">
        <v>156</v>
      </c>
      <c r="B30" s="94">
        <v>75000</v>
      </c>
      <c r="C30" s="88">
        <v>1</v>
      </c>
      <c r="D30" s="88">
        <f>B30*C30</f>
        <v>75000</v>
      </c>
      <c r="E30" s="353">
        <f>D30+D31</f>
        <v>85000</v>
      </c>
      <c r="F30" s="351"/>
      <c r="G30" s="351"/>
      <c r="H30" s="351"/>
      <c r="I30" s="351"/>
      <c r="J30" s="351"/>
      <c r="K30" s="334"/>
      <c r="L30" s="334"/>
      <c r="M30" s="334"/>
      <c r="N30" s="334"/>
      <c r="O30" s="334"/>
      <c r="P30" s="334"/>
    </row>
    <row r="31" spans="1:16" ht="39" customHeight="1">
      <c r="A31" s="129" t="s">
        <v>157</v>
      </c>
      <c r="B31" s="115">
        <v>10000</v>
      </c>
      <c r="C31" s="99">
        <v>1</v>
      </c>
      <c r="D31" s="99">
        <f>B31*C31</f>
        <v>10000</v>
      </c>
      <c r="E31" s="354"/>
      <c r="F31" s="351"/>
      <c r="G31" s="351"/>
      <c r="H31" s="351"/>
      <c r="I31" s="351"/>
      <c r="J31" s="351"/>
      <c r="K31" s="334"/>
      <c r="L31" s="334"/>
      <c r="M31" s="334"/>
      <c r="N31" s="334"/>
      <c r="O31" s="334"/>
      <c r="P31" s="334"/>
    </row>
    <row r="32" spans="1:16" ht="39">
      <c r="A32" s="130" t="s">
        <v>158</v>
      </c>
      <c r="B32" s="95" t="s">
        <v>128</v>
      </c>
      <c r="C32" s="95" t="s">
        <v>129</v>
      </c>
      <c r="D32" s="95" t="s">
        <v>130</v>
      </c>
      <c r="E32" s="96" t="s">
        <v>131</v>
      </c>
      <c r="F32" s="351"/>
      <c r="G32" s="351"/>
      <c r="H32" s="351"/>
      <c r="I32" s="351"/>
      <c r="J32" s="351"/>
      <c r="K32" s="334"/>
      <c r="L32" s="334"/>
      <c r="M32" s="334"/>
      <c r="N32" s="334"/>
      <c r="O32" s="334"/>
      <c r="P32" s="334"/>
    </row>
    <row r="33" spans="1:16" ht="39">
      <c r="A33" s="126" t="s">
        <v>159</v>
      </c>
      <c r="B33" s="117">
        <v>190000</v>
      </c>
      <c r="C33" s="88">
        <v>1</v>
      </c>
      <c r="D33" s="88">
        <f>C33*B33</f>
        <v>190000</v>
      </c>
      <c r="E33" s="335">
        <f>D33+D34+D35+D36+D37+D39+D41+D42+D38</f>
        <v>1055000</v>
      </c>
      <c r="F33" s="351"/>
      <c r="G33" s="351"/>
      <c r="H33" s="351"/>
      <c r="I33" s="351"/>
      <c r="J33" s="351"/>
      <c r="K33" s="334"/>
      <c r="L33" s="334"/>
      <c r="M33" s="334"/>
      <c r="N33" s="334"/>
      <c r="O33" s="334"/>
      <c r="P33" s="334"/>
    </row>
    <row r="34" spans="1:16" ht="39">
      <c r="A34" s="126" t="s">
        <v>43</v>
      </c>
      <c r="B34" s="97">
        <v>80000</v>
      </c>
      <c r="C34" s="88">
        <v>1</v>
      </c>
      <c r="D34" s="88">
        <f t="shared" ref="D34:D42" si="2">C34*B34</f>
        <v>80000</v>
      </c>
      <c r="E34" s="336"/>
      <c r="F34" s="351"/>
      <c r="G34" s="351"/>
      <c r="H34" s="351"/>
      <c r="I34" s="351"/>
      <c r="J34" s="351"/>
      <c r="K34" s="334"/>
      <c r="L34" s="334"/>
      <c r="M34" s="334"/>
      <c r="N34" s="334"/>
      <c r="O34" s="334"/>
      <c r="P34" s="334"/>
    </row>
    <row r="35" spans="1:16" ht="39">
      <c r="A35" s="126" t="s">
        <v>160</v>
      </c>
      <c r="B35" s="97">
        <v>600000</v>
      </c>
      <c r="C35" s="88">
        <v>1</v>
      </c>
      <c r="D35" s="88">
        <f t="shared" si="2"/>
        <v>600000</v>
      </c>
      <c r="E35" s="336"/>
      <c r="F35" s="351"/>
      <c r="G35" s="351"/>
      <c r="H35" s="351"/>
      <c r="I35" s="351"/>
      <c r="J35" s="351"/>
      <c r="K35" s="334"/>
      <c r="L35" s="334"/>
      <c r="M35" s="334"/>
      <c r="N35" s="334"/>
      <c r="O35" s="334"/>
      <c r="P35" s="334"/>
    </row>
    <row r="36" spans="1:16" ht="39">
      <c r="A36" s="126" t="s">
        <v>161</v>
      </c>
      <c r="B36" s="97">
        <v>40000</v>
      </c>
      <c r="C36" s="88">
        <v>1</v>
      </c>
      <c r="D36" s="88">
        <f t="shared" si="2"/>
        <v>40000</v>
      </c>
      <c r="E36" s="336"/>
      <c r="F36" s="351"/>
      <c r="G36" s="351"/>
      <c r="H36" s="351"/>
      <c r="I36" s="351"/>
      <c r="J36" s="351"/>
      <c r="K36" s="334"/>
      <c r="L36" s="334"/>
      <c r="M36" s="334"/>
      <c r="N36" s="334"/>
      <c r="O36" s="334"/>
      <c r="P36" s="334"/>
    </row>
    <row r="37" spans="1:16" ht="39">
      <c r="A37" s="131" t="s">
        <v>162</v>
      </c>
      <c r="B37" s="98">
        <v>50000</v>
      </c>
      <c r="C37" s="88">
        <v>1</v>
      </c>
      <c r="D37" s="88">
        <f t="shared" si="2"/>
        <v>50000</v>
      </c>
      <c r="E37" s="336"/>
      <c r="F37" s="351"/>
      <c r="G37" s="351"/>
      <c r="H37" s="351"/>
      <c r="I37" s="351"/>
      <c r="J37" s="351"/>
      <c r="K37" s="334"/>
      <c r="L37" s="334"/>
      <c r="M37" s="334"/>
      <c r="N37" s="334"/>
      <c r="O37" s="334"/>
      <c r="P37" s="334"/>
    </row>
    <row r="38" spans="1:16" ht="39">
      <c r="A38" s="126" t="s">
        <v>52</v>
      </c>
      <c r="B38" s="117">
        <v>50000</v>
      </c>
      <c r="C38" s="88">
        <v>1</v>
      </c>
      <c r="D38" s="88">
        <f t="shared" si="2"/>
        <v>50000</v>
      </c>
      <c r="E38" s="336"/>
      <c r="F38" s="351"/>
      <c r="G38" s="351"/>
      <c r="H38" s="351"/>
      <c r="I38" s="351"/>
      <c r="J38" s="351"/>
      <c r="K38" s="334"/>
      <c r="L38" s="334"/>
      <c r="M38" s="334"/>
      <c r="N38" s="334"/>
      <c r="O38" s="334"/>
      <c r="P38" s="334"/>
    </row>
    <row r="39" spans="1:16" ht="39">
      <c r="A39" s="132" t="s">
        <v>163</v>
      </c>
      <c r="B39" s="100">
        <v>35000</v>
      </c>
      <c r="C39" s="88">
        <v>1</v>
      </c>
      <c r="D39" s="88">
        <f t="shared" si="2"/>
        <v>35000</v>
      </c>
      <c r="E39" s="336"/>
      <c r="F39" s="351"/>
      <c r="G39" s="351"/>
      <c r="H39" s="351"/>
      <c r="I39" s="351"/>
      <c r="J39" s="351"/>
      <c r="K39" s="334"/>
      <c r="L39" s="334"/>
      <c r="M39" s="334"/>
      <c r="N39" s="334"/>
      <c r="O39" s="334"/>
      <c r="P39" s="334"/>
    </row>
    <row r="40" spans="1:16" ht="39">
      <c r="A40" s="132" t="s">
        <v>164</v>
      </c>
      <c r="B40" s="100">
        <v>110000</v>
      </c>
      <c r="C40" s="88">
        <v>1</v>
      </c>
      <c r="D40" s="88">
        <f t="shared" si="2"/>
        <v>110000</v>
      </c>
      <c r="E40" s="336"/>
      <c r="F40" s="351"/>
      <c r="G40" s="351"/>
      <c r="H40" s="351"/>
      <c r="I40" s="351"/>
      <c r="J40" s="351"/>
      <c r="K40" s="334"/>
      <c r="L40" s="334"/>
      <c r="M40" s="334"/>
      <c r="N40" s="334"/>
      <c r="O40" s="334"/>
      <c r="P40" s="334"/>
    </row>
    <row r="41" spans="1:16" ht="39">
      <c r="A41" s="126" t="s">
        <v>37</v>
      </c>
      <c r="B41" s="97">
        <v>5000</v>
      </c>
      <c r="C41" s="88">
        <v>1</v>
      </c>
      <c r="D41" s="88">
        <f t="shared" si="2"/>
        <v>5000</v>
      </c>
      <c r="E41" s="336"/>
      <c r="F41" s="351"/>
      <c r="G41" s="351"/>
      <c r="H41" s="351"/>
      <c r="I41" s="351"/>
      <c r="J41" s="351"/>
      <c r="K41" s="334"/>
      <c r="L41" s="334"/>
      <c r="M41" s="334"/>
      <c r="N41" s="334"/>
      <c r="O41" s="334"/>
      <c r="P41" s="334"/>
    </row>
    <row r="42" spans="1:16" ht="39">
      <c r="A42" s="126" t="s">
        <v>40</v>
      </c>
      <c r="B42" s="97">
        <v>5000</v>
      </c>
      <c r="C42" s="88">
        <v>1</v>
      </c>
      <c r="D42" s="88">
        <f t="shared" si="2"/>
        <v>5000</v>
      </c>
      <c r="E42" s="336"/>
      <c r="F42" s="351"/>
      <c r="G42" s="351"/>
      <c r="H42" s="351"/>
      <c r="I42" s="351"/>
      <c r="J42" s="351"/>
      <c r="K42" s="334"/>
      <c r="L42" s="334"/>
      <c r="M42" s="334"/>
      <c r="N42" s="334"/>
      <c r="O42" s="334"/>
      <c r="P42" s="334"/>
    </row>
    <row r="43" spans="1:16" ht="39">
      <c r="A43" s="101" t="s">
        <v>165</v>
      </c>
      <c r="B43" s="102" t="s">
        <v>128</v>
      </c>
      <c r="C43" s="102" t="s">
        <v>129</v>
      </c>
      <c r="D43" s="102" t="s">
        <v>130</v>
      </c>
      <c r="E43" s="103" t="s">
        <v>131</v>
      </c>
      <c r="F43" s="351"/>
      <c r="G43" s="351"/>
      <c r="H43" s="351"/>
      <c r="I43" s="351"/>
      <c r="J43" s="351"/>
      <c r="K43" s="334"/>
      <c r="L43" s="334"/>
      <c r="M43" s="334"/>
      <c r="N43" s="334"/>
      <c r="O43" s="334"/>
      <c r="P43" s="334"/>
    </row>
    <row r="44" spans="1:16" ht="39">
      <c r="A44" s="126" t="s">
        <v>166</v>
      </c>
      <c r="B44" s="97">
        <v>2000</v>
      </c>
      <c r="C44" s="97">
        <v>8</v>
      </c>
      <c r="D44" s="97">
        <f>SUM(B44*C44)</f>
        <v>16000</v>
      </c>
      <c r="E44" s="337">
        <f>D44+D46+D45</f>
        <v>49559.55</v>
      </c>
      <c r="F44" s="351"/>
      <c r="G44" s="351"/>
      <c r="H44" s="351"/>
      <c r="I44" s="351"/>
      <c r="J44" s="351"/>
      <c r="K44" s="334"/>
      <c r="L44" s="334"/>
      <c r="M44" s="334"/>
      <c r="N44" s="334"/>
      <c r="O44" s="334"/>
      <c r="P44" s="334"/>
    </row>
    <row r="45" spans="1:16" ht="39">
      <c r="A45" s="126" t="s">
        <v>74</v>
      </c>
      <c r="B45" s="97">
        <v>10000</v>
      </c>
      <c r="C45" s="97">
        <v>1</v>
      </c>
      <c r="D45" s="97">
        <f>B45*C45</f>
        <v>10000</v>
      </c>
      <c r="E45" s="338"/>
      <c r="F45" s="351"/>
      <c r="G45" s="351"/>
      <c r="H45" s="351"/>
      <c r="I45" s="351"/>
      <c r="J45" s="351"/>
      <c r="K45" s="334"/>
      <c r="L45" s="334"/>
      <c r="M45" s="334"/>
      <c r="N45" s="334"/>
      <c r="O45" s="334"/>
      <c r="P45" s="334"/>
    </row>
    <row r="46" spans="1:16" ht="39">
      <c r="A46" s="126" t="s">
        <v>167</v>
      </c>
      <c r="B46" s="97">
        <v>23559.55</v>
      </c>
      <c r="C46" s="97">
        <v>1</v>
      </c>
      <c r="D46" s="97">
        <f>B46*C46</f>
        <v>23559.55</v>
      </c>
      <c r="E46" s="336"/>
      <c r="F46" s="351"/>
      <c r="G46" s="351"/>
      <c r="H46" s="351"/>
      <c r="I46" s="351"/>
      <c r="J46" s="351"/>
      <c r="K46" s="334"/>
      <c r="L46" s="334"/>
      <c r="M46" s="334"/>
      <c r="N46" s="334"/>
      <c r="O46" s="334"/>
      <c r="P46" s="334"/>
    </row>
    <row r="47" spans="1:16" ht="39">
      <c r="A47" s="104" t="s">
        <v>90</v>
      </c>
      <c r="B47" s="105" t="s">
        <v>128</v>
      </c>
      <c r="C47" s="105" t="s">
        <v>129</v>
      </c>
      <c r="D47" s="105" t="s">
        <v>130</v>
      </c>
      <c r="E47" s="106" t="s">
        <v>131</v>
      </c>
      <c r="F47" s="351"/>
      <c r="G47" s="351"/>
      <c r="H47" s="351"/>
      <c r="I47" s="351"/>
      <c r="J47" s="351"/>
      <c r="K47" s="334"/>
      <c r="L47" s="334"/>
      <c r="M47" s="334"/>
      <c r="N47" s="334"/>
      <c r="O47" s="334"/>
      <c r="P47" s="334"/>
    </row>
    <row r="48" spans="1:16" ht="39">
      <c r="A48" s="126" t="s">
        <v>168</v>
      </c>
      <c r="B48" s="107">
        <v>10000</v>
      </c>
      <c r="C48" s="97">
        <v>1</v>
      </c>
      <c r="D48" s="97">
        <f>B48*C48</f>
        <v>10000</v>
      </c>
      <c r="E48" s="91">
        <f>D48</f>
        <v>10000</v>
      </c>
      <c r="F48" s="351"/>
      <c r="G48" s="351"/>
      <c r="H48" s="351"/>
      <c r="I48" s="351"/>
      <c r="J48" s="351"/>
      <c r="K48" s="334"/>
      <c r="L48" s="334"/>
      <c r="M48" s="334"/>
      <c r="N48" s="334"/>
      <c r="O48" s="334"/>
      <c r="P48" s="334"/>
    </row>
    <row r="49" spans="1:16" ht="39">
      <c r="A49" s="108" t="s">
        <v>169</v>
      </c>
      <c r="B49" s="109" t="s">
        <v>128</v>
      </c>
      <c r="C49" s="109" t="s">
        <v>129</v>
      </c>
      <c r="D49" s="109" t="s">
        <v>130</v>
      </c>
      <c r="E49" s="110" t="s">
        <v>131</v>
      </c>
      <c r="F49" s="351"/>
      <c r="G49" s="351"/>
      <c r="H49" s="351"/>
      <c r="I49" s="351"/>
      <c r="J49" s="351"/>
      <c r="K49" s="334"/>
      <c r="L49" s="334"/>
      <c r="M49" s="334"/>
      <c r="N49" s="334"/>
      <c r="O49" s="334"/>
      <c r="P49" s="334"/>
    </row>
    <row r="50" spans="1:16" ht="39">
      <c r="A50" s="126" t="s">
        <v>170</v>
      </c>
      <c r="B50" s="111">
        <v>5000</v>
      </c>
      <c r="C50" s="100">
        <v>1</v>
      </c>
      <c r="D50" s="100">
        <f>B50*C50</f>
        <v>5000</v>
      </c>
      <c r="E50" s="337">
        <f>D50+D51</f>
        <v>20000</v>
      </c>
      <c r="F50" s="351"/>
      <c r="G50" s="351"/>
      <c r="H50" s="351"/>
      <c r="I50" s="351"/>
      <c r="J50" s="351"/>
      <c r="K50" s="334"/>
      <c r="L50" s="334"/>
      <c r="M50" s="334"/>
      <c r="N50" s="334"/>
      <c r="O50" s="334"/>
      <c r="P50" s="334"/>
    </row>
    <row r="51" spans="1:16" ht="39">
      <c r="A51" s="126" t="s">
        <v>171</v>
      </c>
      <c r="B51" s="111">
        <v>15000</v>
      </c>
      <c r="C51" s="100">
        <v>1</v>
      </c>
      <c r="D51" s="100">
        <f>B51*C51</f>
        <v>15000</v>
      </c>
      <c r="E51" s="339"/>
      <c r="F51" s="351"/>
      <c r="G51" s="351"/>
      <c r="H51" s="351"/>
      <c r="I51" s="351"/>
      <c r="J51" s="351"/>
      <c r="K51" s="334"/>
      <c r="L51" s="334"/>
      <c r="M51" s="334"/>
      <c r="N51" s="334"/>
      <c r="O51" s="334"/>
      <c r="P51" s="334"/>
    </row>
    <row r="52" spans="1:16" ht="39">
      <c r="A52" s="112" t="s">
        <v>172</v>
      </c>
      <c r="B52" s="113" t="s">
        <v>128</v>
      </c>
      <c r="C52" s="113" t="s">
        <v>129</v>
      </c>
      <c r="D52" s="113" t="s">
        <v>130</v>
      </c>
      <c r="E52" s="114" t="s">
        <v>131</v>
      </c>
      <c r="F52" s="351"/>
      <c r="G52" s="351"/>
      <c r="H52" s="351"/>
      <c r="I52" s="351"/>
      <c r="J52" s="351"/>
      <c r="K52" s="334"/>
      <c r="L52" s="334"/>
      <c r="M52" s="334"/>
      <c r="N52" s="334"/>
      <c r="O52" s="334"/>
      <c r="P52" s="334"/>
    </row>
    <row r="53" spans="1:16" ht="39">
      <c r="A53" s="126" t="s">
        <v>173</v>
      </c>
      <c r="B53" s="97">
        <v>2000</v>
      </c>
      <c r="C53" s="97">
        <v>12</v>
      </c>
      <c r="D53" s="97">
        <f>B53*C53</f>
        <v>24000</v>
      </c>
      <c r="E53" s="116">
        <f>D53</f>
        <v>24000</v>
      </c>
      <c r="F53" s="351"/>
      <c r="G53" s="351"/>
      <c r="H53" s="351"/>
      <c r="I53" s="351"/>
      <c r="J53" s="351"/>
      <c r="K53" s="334"/>
      <c r="L53" s="334"/>
      <c r="M53" s="334"/>
      <c r="N53" s="334"/>
      <c r="O53" s="334"/>
      <c r="P53" s="334"/>
    </row>
  </sheetData>
  <mergeCells count="13">
    <mergeCell ref="K1:P53"/>
    <mergeCell ref="E33:E42"/>
    <mergeCell ref="E44:E46"/>
    <mergeCell ref="E50:E51"/>
    <mergeCell ref="A2:J2"/>
    <mergeCell ref="A3:J3"/>
    <mergeCell ref="A4:J4"/>
    <mergeCell ref="A5:J5"/>
    <mergeCell ref="F6:J6"/>
    <mergeCell ref="E7:E14"/>
    <mergeCell ref="F7:J53"/>
    <mergeCell ref="E16:E28"/>
    <mergeCell ref="E30:E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samxr</dc:creator>
  <cp:keywords/>
  <dc:description/>
  <cp:lastModifiedBy/>
  <cp:revision/>
  <dcterms:created xsi:type="dcterms:W3CDTF">2022-05-15T09:52:47Z</dcterms:created>
  <dcterms:modified xsi:type="dcterms:W3CDTF">2023-11-28T08:35:35Z</dcterms:modified>
  <cp:category/>
  <cp:contentStatus/>
</cp:coreProperties>
</file>